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micron\Share\!!Служба продаж\МАРКЕТИНГ\! PRICE\! 2022_ЧИЖИ\"/>
    </mc:Choice>
  </mc:AlternateContent>
  <workbookProtection workbookAlgorithmName="SHA-512" workbookHashValue="QOZsllU6DYWXxv2BfkSZGGi12qt60JS3suk0+aeQRQiErJRzFHHQg1jiQ974Zz2dS1q0uRrKSvF8IDSMzLeQkg==" workbookSaltValue="Ke0f5c/rpUcPLkBx6KXUJQ==" workbookSpinCount="100000" lockStructure="1"/>
  <bookViews>
    <workbookView xWindow="0" yWindow="0" windowWidth="23040" windowHeight="9390" activeTab="1"/>
  </bookViews>
  <sheets>
    <sheet name="Корпус 1" sheetId="1" r:id="rId1"/>
    <sheet name="Корпус 2" sheetId="2" r:id="rId2"/>
    <sheet name="Корпус 3" sheetId="3" r:id="rId3"/>
    <sheet name="Корпус 4" sheetId="4" r:id="rId4"/>
  </sheets>
  <definedNames>
    <definedName name="Z_0C71BB79_45A1_49FF_BA26_CBBA5CEAA8A9_.wvu.PrintArea" localSheetId="0" hidden="1">'Корпус 1'!$A$1:$I$60</definedName>
    <definedName name="Z_0C71BB79_45A1_49FF_BA26_CBBA5CEAA8A9_.wvu.PrintArea" localSheetId="1" hidden="1">'Корпус 2'!$A$1:$I$64</definedName>
    <definedName name="Z_0C71BB79_45A1_49FF_BA26_CBBA5CEAA8A9_.wvu.PrintArea" localSheetId="2" hidden="1">'Корпус 3'!$A$1:$H$28</definedName>
    <definedName name="Z_0C71BB79_45A1_49FF_BA26_CBBA5CEAA8A9_.wvu.PrintArea" localSheetId="3" hidden="1">'Корпус 4'!$A$1:$H$26</definedName>
    <definedName name="Z_2C4207F9_5B07_42EB_BF12_03AC378D5EE8_.wvu.PrintArea" localSheetId="0" hidden="1">'Корпус 1'!$A$1:$I$60</definedName>
    <definedName name="Z_2C4207F9_5B07_42EB_BF12_03AC378D5EE8_.wvu.PrintArea" localSheetId="1" hidden="1">'Корпус 2'!$A$1:$I$64</definedName>
    <definedName name="Z_2C4207F9_5B07_42EB_BF12_03AC378D5EE8_.wvu.PrintArea" localSheetId="3" hidden="1">'Корпус 4'!$A$1:$H$26</definedName>
    <definedName name="Z_53CA88EC_41FD_4BDD_A58C_9C8F27AC4A21_.wvu.Rows" localSheetId="0" hidden="1">'Корпус 1'!#REF!</definedName>
    <definedName name="Z_541C2D8A_58B0_4623_ACAE_350109B7B8CF_.wvu.Rows" localSheetId="2" hidden="1">'Корпус 3'!#REF!,'Корпус 3'!#REF!</definedName>
    <definedName name="Z_541C2D8A_58B0_4623_ACAE_350109B7B8CF_.wvu.Rows" localSheetId="3" hidden="1">'Корпус 4'!#REF!,'Корпус 4'!#REF!,'Корпус 4'!#REF!</definedName>
    <definedName name="Z_ED436C23_2AC0_472F_9252_4D89D1A5D782_.wvu.PrintArea" localSheetId="0" hidden="1">'Корпус 1'!$A$1:$I$60</definedName>
    <definedName name="Z_ED436C23_2AC0_472F_9252_4D89D1A5D782_.wvu.PrintArea" localSheetId="1" hidden="1">'Корпус 2'!$A$1:$I$64</definedName>
    <definedName name="Z_ED436C23_2AC0_472F_9252_4D89D1A5D782_.wvu.PrintArea" localSheetId="2" hidden="1">'Корпус 3'!$A$1:$H$28</definedName>
    <definedName name="Z_ED436C23_2AC0_472F_9252_4D89D1A5D782_.wvu.PrintArea" localSheetId="3" hidden="1">'Корпус 4'!$A$1:$H$26</definedName>
    <definedName name="_xlnm.Print_Area" localSheetId="0">'Корпус 1'!$A$1:$I$60</definedName>
    <definedName name="_xlnm.Print_Area" localSheetId="1">'Корпус 2'!$A$1:$I$64</definedName>
    <definedName name="_xlnm.Print_Area" localSheetId="2">'Корпус 3'!$A$1:$H$28</definedName>
    <definedName name="_xlnm.Print_Area" localSheetId="3">'Корпус 4'!$A$1:$H$26</definedName>
  </definedNames>
  <calcPr calcId="152511"/>
  <customWorkbookViews>
    <customWorkbookView name="Подкаменная Жанна Олеговна - Личное представление" guid="{0C71BB79-45A1-49FF-BA26-CBBA5CEAA8A9}" mergeInterval="0" personalView="1" maximized="1" xWindow="-8" yWindow="-8" windowWidth="1936" windowHeight="1056" activeSheetId="1"/>
    <customWorkbookView name="Ерохина Екатерина Сергеевна - Личное представление" guid="{2C4207F9-5B07-42EB-BF12-03AC378D5EE8}" mergeInterval="0" personalView="1" maximized="1" xWindow="-8" yWindow="-8" windowWidth="1936" windowHeight="1056" activeSheetId="4"/>
    <customWorkbookView name="Моисеева Алина Алексеевна - Личное представление" guid="{ED436C23-2AC0-472F-9252-4D89D1A5D782}" mergeInterval="0" personalView="1" maximized="1" xWindow="-8" yWindow="-8" windowWidth="1936" windowHeight="1056" activeSheetId="4"/>
    <customWorkbookView name="Степанова Елена Владимировна - Личное представление" guid="{7ECC0DC2-2094-4660-A006-B5BB20852384}" mergeInterval="0" personalView="1" maximized="1" xWindow="-8" yWindow="-8" windowWidth="1936" windowHeight="1056" activeSheetId="4" showComments="commIndAndComment"/>
    <customWorkbookView name="Грачева Елизавета Ивановна - Личное представление" guid="{541C2D8A-58B0-4623-ACAE-350109B7B8CF}" mergeInterval="0" personalView="1" maximized="1" xWindow="-8" yWindow="-8" windowWidth="1936" windowHeight="1056" activeSheetId="3"/>
    <customWorkbookView name="Аксенова Татьяна Петровна - Личное представление" guid="{39177DD5-1198-4A08-AA62-DD982BF266D3}" mergeInterval="0" personalView="1" maximized="1" xWindow="-8" yWindow="-8" windowWidth="1936" windowHeight="1056" activeSheetId="4"/>
    <customWorkbookView name="Подстоева Анастасия Евгеньевна - Личное представление" guid="{93E24225-0842-49F9-B7E1-4AEF74E7EA48}" mergeInterval="0" personalView="1" maximized="1" xWindow="-8" yWindow="-8" windowWidth="1936" windowHeight="1056" activeSheetId="4"/>
    <customWorkbookView name="Arban - Личное представление" guid="{07AE736E-3980-48A7-A947-9DD7C2DC980B}" mergeInterval="0" personalView="1" maximized="1" xWindow="-9" yWindow="-9" windowWidth="1938" windowHeight="1048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10" i="3" l="1"/>
  <c r="G9" i="3"/>
  <c r="G21" i="3" l="1"/>
  <c r="F18" i="4" l="1"/>
  <c r="F17" i="4"/>
  <c r="F16" i="4"/>
  <c r="G21" i="4"/>
  <c r="G18" i="3"/>
  <c r="H62" i="2" l="1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26" i="4" l="1"/>
  <c r="G25" i="4"/>
  <c r="G22" i="4"/>
  <c r="G20" i="4"/>
  <c r="G19" i="4"/>
  <c r="G15" i="4"/>
  <c r="G14" i="4"/>
  <c r="G13" i="4"/>
  <c r="G12" i="4"/>
  <c r="G11" i="4"/>
  <c r="G10" i="4"/>
  <c r="G7" i="4"/>
  <c r="A3" i="4"/>
  <c r="G26" i="3"/>
  <c r="G25" i="3"/>
  <c r="G24" i="3"/>
  <c r="G20" i="3"/>
  <c r="G19" i="3"/>
  <c r="G17" i="3"/>
  <c r="G16" i="3"/>
  <c r="G15" i="3"/>
  <c r="G14" i="3"/>
  <c r="G13" i="3"/>
  <c r="G11" i="3"/>
  <c r="G7" i="3"/>
</calcChain>
</file>

<file path=xl/sharedStrings.xml><?xml version="1.0" encoding="utf-8"?>
<sst xmlns="http://schemas.openxmlformats.org/spreadsheetml/2006/main" count="224" uniqueCount="111">
  <si>
    <t xml:space="preserve">2-КОМНАТНЫЕ КВАРТИРЫ </t>
  </si>
  <si>
    <t>тип планировки</t>
  </si>
  <si>
    <t>вид из окон</t>
  </si>
  <si>
    <t>высота потолков, м</t>
  </si>
  <si>
    <t>площадь, кв.м</t>
  </si>
  <si>
    <t>этажи</t>
  </si>
  <si>
    <t>характеристики квартиры</t>
  </si>
  <si>
    <t>цена, тыс.руб. / кв.м</t>
  </si>
  <si>
    <t>общая цена квартиры,
тыс.руб.</t>
  </si>
  <si>
    <t xml:space="preserve">3-КОМНАТНЫЕ КВАРТИРЫ </t>
  </si>
  <si>
    <t>13,14,15,16,17</t>
  </si>
  <si>
    <t>двор</t>
  </si>
  <si>
    <t>двор и внешний контур</t>
  </si>
  <si>
    <t>внешний контур</t>
  </si>
  <si>
    <t>евро</t>
  </si>
  <si>
    <t>высота потолков,м</t>
  </si>
  <si>
    <t>18,19,20,21</t>
  </si>
  <si>
    <t>19,20,21</t>
  </si>
  <si>
    <t>Утверждено: Директор по продажам ООО «СЗ «АРБАН-2022»
________________/И.Л. Одинец</t>
  </si>
  <si>
    <r>
      <rPr>
        <b/>
        <u/>
        <sz val="10"/>
        <color theme="1"/>
        <rFont val="Arial"/>
        <family val="2"/>
        <charset val="204"/>
      </rPr>
      <t xml:space="preserve">Единственная в проекте классическая планировка с отдельной кухней. 
</t>
    </r>
    <r>
      <rPr>
        <sz val="10"/>
        <color theme="1"/>
        <rFont val="Arial"/>
        <family val="2"/>
        <charset val="204"/>
      </rPr>
      <t xml:space="preserve">- все комнаты - правильной формы, а контур самой квартиры стремится к квадрату;
- все помещения - с изолированными входами из коридора;
- окна - на две стороны;
- лондри-ниша в прихожей;
- в прихожей - ниша под шкафы-купе;
- в гостиной - УГЛОВОЕ ВИТРАЖНОЕ ОКНО.
</t>
    </r>
  </si>
  <si>
    <t>Хит продаж SCANDIS.  Можно посмотреть в Квартирном АРБАН шоуруме. 
- уютная и стильная квартира с просторной зоной гостиной;
- в зоне кухни - отдельное помещение  лондри;
- гардеробная в прихожей;
- спальня тут одна из самых масштабных в проекте - почти 15 м2.</t>
  </si>
  <si>
    <t>Хит продаж SCANDIS.  Можно посмотреть в Квартирном АРБАН шоуруме. ЕДИНСТВЕННАЯ КВАРТИРА С ВИТРАЖНЫМ ЭРКЕРОМ В ПОЛ.
- уютная и стильная квартира с просторной зоной гостиной;
- в зоне кухни - отдельное помещение  лондри;
- гардеробная в прихожей;
- спальня тут одна из самых масштабных в проекте - почти 15 м2.</t>
  </si>
  <si>
    <r>
      <rPr>
        <b/>
        <sz val="10"/>
        <color theme="1"/>
        <rFont val="Arial"/>
        <family val="2"/>
        <charset val="204"/>
      </rPr>
      <t xml:space="preserve">Вариант 1 - вход в спальню из коридора, санузел 5 кв.м. </t>
    </r>
    <r>
      <rPr>
        <sz val="10"/>
        <color theme="1"/>
        <rFont val="Arial"/>
        <family val="2"/>
        <charset val="204"/>
      </rPr>
      <t xml:space="preserve">
БОЛЬШИЕ ОКНА в кухне-гостиной.</t>
    </r>
  </si>
  <si>
    <r>
      <t xml:space="preserve">Вариант 2 - вход в спальню из гостиной, большая ванная 7 кв.м с ОКНОМ.
</t>
    </r>
    <r>
      <rPr>
        <sz val="10"/>
        <color theme="1"/>
        <rFont val="Arial"/>
        <family val="2"/>
        <charset val="204"/>
      </rPr>
      <t>- БОЛЬШИЕ ОКНА в кухне-гостиной;
- два санузла;
- помещение для лондри со входом из кухни; 
- ниши под шкафы-купе: 2 в прихожей и 2 в коридоре.</t>
    </r>
  </si>
  <si>
    <t xml:space="preserve"> Квартира с БОЛЬШИМИ ОКНАМИ -  в кухне-гостиной!
- две уютных спальни, одна из которых имеет гардеробную, а другая - с окнами на 2 стороны;
- приватный санузел между спален;
- лондри и гостевой санузел - в кухне-гостиной;
- 2 ниши под шкафы-купе в прихожей и 1 ниша - между комнат.
</t>
  </si>
  <si>
    <t>двор внешний контур</t>
  </si>
  <si>
    <r>
      <rPr>
        <b/>
        <sz val="10"/>
        <color theme="1"/>
        <rFont val="Arial"/>
        <family val="2"/>
        <charset val="204"/>
      </rPr>
      <t>Квартира для современных и активных людей, которые любят принимать гостей.</t>
    </r>
    <r>
      <rPr>
        <sz val="10"/>
        <color theme="1"/>
        <rFont val="Arial"/>
        <family val="2"/>
        <charset val="204"/>
      </rPr>
      <t xml:space="preserve">
- спальня с 5-метровым гардеробом;
- лондри - - в отдельном помещении рядом с кухней;
- гардероб в прихожей;
- квадратная кухня-гостиная 20 м2.
</t>
    </r>
  </si>
  <si>
    <r>
      <rPr>
        <b/>
        <sz val="10"/>
        <color theme="1"/>
        <rFont val="Arial"/>
        <family val="2"/>
        <charset val="204"/>
      </rPr>
      <t xml:space="preserve">Вариант 1 </t>
    </r>
    <r>
      <rPr>
        <sz val="10"/>
        <color theme="1"/>
        <rFont val="Arial"/>
        <family val="2"/>
        <charset val="204"/>
      </rPr>
      <t>- с входом в спальню через гардеробную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
- лондри в виде ниши в прихожей;
- в гостиной - БОЛЬШИЕ ОКНА с видом во двор.</t>
    </r>
  </si>
  <si>
    <r>
      <rPr>
        <b/>
        <sz val="10"/>
        <color theme="1"/>
        <rFont val="Arial"/>
        <family val="2"/>
        <charset val="204"/>
      </rPr>
      <t>Вариант 2 -</t>
    </r>
    <r>
      <rPr>
        <sz val="10"/>
        <color theme="1"/>
        <rFont val="Arial"/>
        <family val="2"/>
        <charset val="204"/>
      </rPr>
      <t xml:space="preserve"> с входом в спальню из гостиной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
- лондри в виде ниши в прихожей;
- в гостиной - БОЛЬШИЕ ОКНА с видом во двор.</t>
    </r>
  </si>
  <si>
    <t>внешний контур и во двор</t>
  </si>
  <si>
    <t>19, 20</t>
  </si>
  <si>
    <r>
      <rPr>
        <b/>
        <u/>
        <sz val="10"/>
        <color theme="1"/>
        <rFont val="Arial"/>
        <family val="2"/>
        <charset val="204"/>
      </rPr>
      <t>Вариант 2 (с гардеробной)</t>
    </r>
    <r>
      <rPr>
        <sz val="10"/>
        <color theme="1"/>
        <rFont val="Arial"/>
        <family val="2"/>
        <charset val="204"/>
      </rPr>
      <t xml:space="preserve">
- в зоне прихожей - гардеробная 8 кв.м. и ниша под шкаф;
- объединенный санузел рядом со спальней;
- большая кухня-гостиная 17 кв.м.
</t>
    </r>
  </si>
  <si>
    <r>
      <rPr>
        <b/>
        <sz val="10"/>
        <color theme="1"/>
        <rFont val="Arial"/>
        <family val="2"/>
        <charset val="204"/>
      </rPr>
      <t>МЕГА-ХИТ: Идеальная планировка для тех, кто привык окружать себя максимальным комфортом:</t>
    </r>
    <r>
      <rPr>
        <sz val="10"/>
        <color theme="1"/>
        <rFont val="Arial"/>
        <family val="2"/>
        <charset val="204"/>
      </rPr>
      <t xml:space="preserve">
- самая роскошная мастер-спальня проекта с УГЛОВЫМ ВИТРАЖНЫМ ОКНОМ на 2 стороны;
- 5-метровый санузел и 9-метровая гардеробная с окном в спальне;
- гостевой санузел в прихожей;
- в кухней-гостиной - 2 окна;
- в прихожей - ниша под шкаф-купе. 
Квартира расположена исключительно на высоких этажах дома. Бонусом будут захватывающие панорамные виды на город.
</t>
    </r>
  </si>
  <si>
    <t>7,8,9</t>
  </si>
  <si>
    <t>18,19,20</t>
  </si>
  <si>
    <t>14,15,16,17</t>
  </si>
  <si>
    <t>18,19, 20</t>
  </si>
  <si>
    <t>13,16,15,17</t>
  </si>
  <si>
    <t>Утверждено: Директор по продажам ООО «СЗ «АРБАН» 
________________/И.Л. Одинец</t>
  </si>
  <si>
    <t>цена, руб. / кв.м</t>
  </si>
  <si>
    <t>общая цена квартиры,
руб.</t>
  </si>
  <si>
    <r>
      <rPr>
        <b/>
        <sz val="10"/>
        <color theme="1"/>
        <rFont val="Arial"/>
        <family val="2"/>
        <charset val="204"/>
      </rPr>
      <t xml:space="preserve">Квартира для современных и активных людей, которые любят принимать гостей:
</t>
    </r>
    <r>
      <rPr>
        <sz val="10"/>
        <color theme="1"/>
        <rFont val="Arial"/>
        <family val="2"/>
        <charset val="204"/>
      </rPr>
      <t xml:space="preserve">- спальня с 4-метровым гардеробом;
- лондри - в отдельном помещении рядом с кухней;
- гардероб в прихожей;
- квадратная кухня-гостиная 20 м2.
</t>
    </r>
  </si>
  <si>
    <t>эксклюзивная классика</t>
  </si>
  <si>
    <r>
      <t xml:space="preserve">2* </t>
    </r>
    <r>
      <rPr>
        <u/>
        <sz val="10"/>
        <color theme="1"/>
        <rFont val="Arial"/>
        <family val="2"/>
        <charset val="204"/>
      </rPr>
      <t>{вид на офис}</t>
    </r>
  </si>
  <si>
    <r>
      <rPr>
        <b/>
        <sz val="10"/>
        <color theme="1"/>
        <rFont val="Arial"/>
        <family val="2"/>
        <charset val="204"/>
      </rPr>
      <t>Вариант 1 - с входом в спальню через гардеробную</t>
    </r>
    <r>
      <rPr>
        <sz val="10"/>
        <color theme="1"/>
        <rFont val="Arial"/>
        <family val="2"/>
        <charset val="204"/>
      </rPr>
      <t xml:space="preserve">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 - лондри в виде ниши в прихожей;
- в гостиной - БОЛЬШИЕ ОКНА с видом во двор.</t>
    </r>
  </si>
  <si>
    <t>8,9,10,11,12</t>
  </si>
  <si>
    <t>13,14,15</t>
  </si>
  <si>
    <r>
      <rPr>
        <b/>
        <sz val="10"/>
        <color theme="1"/>
        <rFont val="Arial"/>
        <family val="2"/>
        <charset val="204"/>
      </rPr>
      <t>Вариант 2 - с входом в спальню из гостиной:</t>
    </r>
    <r>
      <rPr>
        <sz val="10"/>
        <color theme="1"/>
        <rFont val="Arial"/>
        <family val="2"/>
        <charset val="204"/>
      </rPr>
      <t xml:space="preserve">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 - лондри в виде ниши в прихожей;
- в гостиной - БОЛЬШИЕ ОКНА с видом во двор.</t>
    </r>
  </si>
  <si>
    <t>16,17,18</t>
  </si>
  <si>
    <t>3-КОМНАТНЫЕ КВАРТИРЫ</t>
  </si>
  <si>
    <r>
      <rPr>
        <b/>
        <sz val="10"/>
        <color theme="1"/>
        <rFont val="Arial"/>
        <family val="2"/>
        <charset val="204"/>
      </rPr>
      <t xml:space="preserve">Вариант 1 - квартира с лондри.
Секрет планировки - в максимальной функциональности. </t>
    </r>
    <r>
      <rPr>
        <sz val="10"/>
        <color theme="1"/>
        <rFont val="Arial"/>
        <family val="2"/>
        <charset val="204"/>
      </rPr>
      <t xml:space="preserve">
- лондри и большой шкаф-купе в прихожей;
- две изолированные спальни;
- просторная кухня-гостиная - с двумя окнами.</t>
    </r>
  </si>
  <si>
    <t>внешний контур и бизнес-центр</t>
  </si>
  <si>
    <t>2*
{вид на офис}</t>
  </si>
  <si>
    <r>
      <rPr>
        <b/>
        <sz val="10"/>
        <color theme="1"/>
        <rFont val="Arial"/>
        <family val="2"/>
        <charset val="204"/>
      </rPr>
      <t>Планировка - трансформер с мега-ванной!</t>
    </r>
    <r>
      <rPr>
        <sz val="10"/>
        <color theme="1"/>
        <rFont val="Arial"/>
        <family val="2"/>
        <charset val="204"/>
      </rPr>
      <t xml:space="preserve">
- кухня-гостиная; - две отдельных комнаты;
- гардеробная с окном;
-  и просто огромная 8-метровая ванная комната с лондри.
Изюминка в том, что комнаты можно “настроить” под состав семьи. 
Та, что с окнами на 2 стороны может стать мастер-спальней с гардеробной, в которой есть своё окно. Вместо гардеробной можно сделать мини-кабинет. А если в семье несколько детей - предоставьте эту комнату им, выделив каждому собственное пространство.</t>
    </r>
  </si>
  <si>
    <t xml:space="preserve">2-КОМНАТНЫЕ КВАРТИРЫ  </t>
  </si>
  <si>
    <t>прогулочный бульвар с фонтанами</t>
  </si>
  <si>
    <t>прогулочный бульвар с фонтанами и внешний контур</t>
  </si>
  <si>
    <t>центральная площадь ГНЕЗДО и прогулочный бульвар с фонтанами</t>
  </si>
  <si>
    <t>двор и центральная площадь ГНЕЗДО</t>
  </si>
  <si>
    <r>
      <rPr>
        <b/>
        <sz val="10"/>
        <color theme="1"/>
        <rFont val="Arial"/>
        <family val="2"/>
        <charset val="204"/>
      </rPr>
      <t xml:space="preserve">Вариант 2 - с УГЛОВЫМИ ОКНАМИ  в спальне </t>
    </r>
    <r>
      <rPr>
        <sz val="10"/>
        <color theme="1"/>
        <rFont val="Arial"/>
        <family val="2"/>
        <charset val="204"/>
      </rPr>
      <t>- лондри и большой шкаф-купе в прихожей; - кухня-гостиная - с двумя окнами.</t>
    </r>
  </si>
  <si>
    <r>
      <rPr>
        <b/>
        <sz val="10"/>
        <color theme="1"/>
        <rFont val="Arial"/>
        <family val="2"/>
        <charset val="204"/>
      </rPr>
      <t xml:space="preserve">Единственная в проекте классическая планировка с отдельной кухней: </t>
    </r>
    <r>
      <rPr>
        <sz val="10"/>
        <color theme="1"/>
        <rFont val="Arial"/>
        <family val="2"/>
        <charset val="204"/>
      </rPr>
      <t xml:space="preserve">
- все комнаты - правильной формы, а контур самой квартиры стремится к квадрату;
- все помещения - с изолированными входами из коридора;
- окна - на две стороны;
- лондри-ниша в прихожей;
- в гостиной - УГЛОВОЕ ВИТРАЖНОЕ ОКНО.</t>
    </r>
  </si>
  <si>
    <r>
      <t xml:space="preserve">Вариант 2 - с входом в спальню из гостиной:
</t>
    </r>
    <r>
      <rPr>
        <sz val="10"/>
        <color theme="1"/>
        <rFont val="Arial"/>
        <family val="2"/>
        <charset val="204"/>
      </rPr>
      <t>- уютная спальня, компактная по метражу, но с гардеробной;
- просторный 7-метровый санузел, куда войдет даже джакузи;
- в гостиной - БОЛЬШИЕ ОКНА с видом во двор.</t>
    </r>
  </si>
  <si>
    <r>
      <rPr>
        <b/>
        <sz val="10"/>
        <color theme="1"/>
        <rFont val="Arial"/>
        <family val="2"/>
        <charset val="204"/>
      </rPr>
      <t>Вариант 1 - с входом в спальню через гардеробную</t>
    </r>
    <r>
      <rPr>
        <sz val="10"/>
        <color theme="1"/>
        <rFont val="Arial"/>
        <family val="2"/>
        <charset val="204"/>
      </rPr>
      <t xml:space="preserve">
- в гостиной - БОЛЬШИЕ ОКНА с видом во двор.</t>
    </r>
  </si>
  <si>
    <r>
      <t xml:space="preserve">Вариант 2 - вход в спальню из гостиной, большая ванная 7 кв.м с ОКНОМ. </t>
    </r>
    <r>
      <rPr>
        <sz val="10"/>
        <color theme="1"/>
        <rFont val="Arial"/>
        <family val="2"/>
        <charset val="204"/>
      </rPr>
      <t xml:space="preserve">- БОЛЬШИЕ ОКНА в кухне-гостиной; - два санузла;
</t>
    </r>
  </si>
  <si>
    <r>
      <rPr>
        <b/>
        <sz val="10"/>
        <color theme="1"/>
        <rFont val="Arial"/>
        <family val="2"/>
        <charset val="204"/>
      </rPr>
      <t xml:space="preserve">Хит продаж SCANDIS.  Можно посмотреть в шоуруме. 
</t>
    </r>
    <r>
      <rPr>
        <sz val="10"/>
        <color theme="1"/>
        <rFont val="Arial"/>
        <family val="2"/>
        <charset val="204"/>
      </rPr>
      <t>- уютная и стильная квартира с просторной зоной гостиной;
- в зоне кухни - отдельное помещение  лондри;
- гардеробная в прихожей;
- спальня тут одна из самых масштабных в проекте - почти 15 м2.</t>
    </r>
  </si>
  <si>
    <r>
      <rPr>
        <b/>
        <sz val="10"/>
        <color theme="1"/>
        <rFont val="Arial"/>
        <family val="2"/>
        <charset val="204"/>
      </rPr>
      <t>Хит продаж SCANDIS.  Можно посмотреть в шоуруме. ЕДИНСТВЕННАЯ КВАРТИРА С ВИТРАЖНЫМ ЭРКЕРОМ В ПОЛ.</t>
    </r>
    <r>
      <rPr>
        <sz val="10"/>
        <color theme="1"/>
        <rFont val="Arial"/>
        <family val="2"/>
        <charset val="204"/>
      </rPr>
      <t xml:space="preserve">
- уютная и стильная квартира с просторной зоной гостиной;
- в зоне кухни - отдельное помещение  лондри; - гардеробная в прихожей;
- спальня тут одна из самых масштабных в проекте - почти 15 м2.</t>
    </r>
  </si>
  <si>
    <r>
      <rPr>
        <b/>
        <sz val="10"/>
        <color theme="1"/>
        <rFont val="Arial"/>
        <family val="2"/>
        <charset val="204"/>
      </rPr>
      <t xml:space="preserve">Вариант 1 - квартира с лондри. Секрет планировки - в максимальной функциональности. </t>
    </r>
    <r>
      <rPr>
        <sz val="10"/>
        <color theme="1"/>
        <rFont val="Arial"/>
        <family val="2"/>
        <charset val="204"/>
      </rPr>
      <t xml:space="preserve">- лондри и большой шкаф-купе в прихожей; - две изолированные спальни; - просторная кухня-гостиная - с двумя окнами.
</t>
    </r>
  </si>
  <si>
    <r>
      <rPr>
        <b/>
        <sz val="10"/>
        <color theme="1"/>
        <rFont val="Arial"/>
        <family val="2"/>
        <charset val="204"/>
      </rPr>
      <t>Планировка - трансформер с мега-ванной!</t>
    </r>
    <r>
      <rPr>
        <sz val="10"/>
        <color theme="1"/>
        <rFont val="Arial"/>
        <family val="2"/>
        <charset val="204"/>
      </rPr>
      <t xml:space="preserve">
- кухня-гостиная; - две отдельных комнаты;
- гардеробная с окном; -  и просто огромная 8-метровая ванная комната с лондри.
</t>
    </r>
  </si>
  <si>
    <r>
      <rPr>
        <b/>
        <sz val="10"/>
        <color theme="1"/>
        <rFont val="Arial"/>
        <family val="2"/>
        <charset val="204"/>
      </rPr>
      <t xml:space="preserve">Квартира с БОЛЬШИМИ ОКНАМИ -  в кухне-гостиной! </t>
    </r>
    <r>
      <rPr>
        <sz val="10"/>
        <color theme="1"/>
        <rFont val="Arial"/>
        <family val="2"/>
        <charset val="204"/>
      </rPr>
      <t xml:space="preserve">- две уютных спальни, одна из которых имеет гардеробную, а другая - с окнами на 2 стороны; - приватный санузел между спален;- лондри и гостевой санузел - в кухне-гостиной;- 2 ниши под шкафы-купе в прихожей и 1 ниша - между комнат.
</t>
    </r>
  </si>
  <si>
    <r>
      <rPr>
        <b/>
        <sz val="10"/>
        <color theme="1"/>
        <rFont val="Arial"/>
        <family val="2"/>
        <charset val="204"/>
      </rPr>
      <t xml:space="preserve">Вариант 1 - квартира с лондри Секрет планировки - в максимальной функциональности. </t>
    </r>
    <r>
      <rPr>
        <sz val="10"/>
        <color theme="1"/>
        <rFont val="Arial"/>
        <family val="2"/>
        <charset val="204"/>
      </rPr>
      <t xml:space="preserve">
- лондри и большой шкаф-купе в прихожей; - две изолированные спальни; - просторная кухня-гостиная - с двумя окнами.
</t>
    </r>
  </si>
  <si>
    <t>8,9,10</t>
  </si>
  <si>
    <r>
      <t xml:space="preserve">3*,4*,5*
</t>
    </r>
    <r>
      <rPr>
        <u/>
        <sz val="10"/>
        <color theme="1"/>
        <rFont val="Arial"/>
        <family val="2"/>
        <charset val="204"/>
      </rPr>
      <t>{вид на офис}</t>
    </r>
  </si>
  <si>
    <t>8,9,11,12</t>
  </si>
  <si>
    <t>17,18,19,20,21</t>
  </si>
  <si>
    <t>5,6,8,9</t>
  </si>
  <si>
    <t>10,11,12,13,14</t>
  </si>
  <si>
    <t>15, 16</t>
  </si>
  <si>
    <r>
      <rPr>
        <b/>
        <u/>
        <sz val="10"/>
        <color theme="1"/>
        <rFont val="Arial"/>
        <family val="2"/>
        <charset val="204"/>
      </rPr>
      <t>Вариант 2 (с гардеробной)</t>
    </r>
    <r>
      <rPr>
        <sz val="10"/>
        <color theme="1"/>
        <rFont val="Arial"/>
        <family val="2"/>
        <charset val="204"/>
      </rPr>
      <t xml:space="preserve">
- в зоне прихожей - гардеробная 8 кв.м. и ниша под шкаф;
- объединенный санузел рядом со спальней;
- большая кухня-гостиная 17 кв.м.</t>
    </r>
  </si>
  <si>
    <t>15,16,17</t>
  </si>
  <si>
    <r>
      <rPr>
        <b/>
        <sz val="10"/>
        <color theme="1"/>
        <rFont val="Arial"/>
        <family val="2"/>
        <charset val="204"/>
      </rPr>
      <t xml:space="preserve">Единственная в проекте классическая планировка с отдельной кухней: </t>
    </r>
    <r>
      <rPr>
        <sz val="10"/>
        <color theme="1"/>
        <rFont val="Arial"/>
        <family val="2"/>
        <charset val="204"/>
      </rPr>
      <t xml:space="preserve">
- все комнаты - правильной формы, а контур самой квартиры стремится к квадрату;
- все помещения - с изолированными входами из коридора;
- окна - на две стороны;
- лондри-ниша в прихожей;
- в гостиной - УГЛОВОЕ ВИТРАЖНОЕ ОКНО.
</t>
    </r>
  </si>
  <si>
    <r>
      <rPr>
        <b/>
        <sz val="10"/>
        <color theme="1"/>
        <rFont val="Arial"/>
        <family val="2"/>
        <charset val="204"/>
      </rPr>
      <t>МЕГА-ХИТ: Идеальная планировка для тех, кто привык окружать себя максимальным комфортом:</t>
    </r>
    <r>
      <rPr>
        <sz val="10"/>
        <color theme="1"/>
        <rFont val="Arial"/>
        <family val="2"/>
        <charset val="204"/>
      </rPr>
      <t xml:space="preserve">
- самая роскошная мастер-спальня проекта с УГЛОВЫМ ВИТРАЖНЫМ ОКНОМ на 2 стороны;
- 5-метровый санузел и 9-метровая гардеробная с окном в спальне;
- гостевой санузел в прихожей; </t>
    </r>
    <r>
      <rPr>
        <i/>
        <sz val="10"/>
        <color theme="1"/>
        <rFont val="Arial"/>
        <family val="2"/>
        <charset val="204"/>
      </rPr>
      <t xml:space="preserve">Квартира расположена исключительно на высоких этажах дома. Бонусом будут захватывающие панорамные виды на город.
</t>
    </r>
  </si>
  <si>
    <t>3,4,5</t>
  </si>
  <si>
    <t>8,10,</t>
  </si>
  <si>
    <t>6,7,10,11,12</t>
  </si>
  <si>
    <r>
      <rPr>
        <b/>
        <sz val="10"/>
        <color theme="1"/>
        <rFont val="Arial"/>
        <family val="2"/>
        <charset val="204"/>
      </rPr>
      <t xml:space="preserve">Хит продаж SCANDIS.  Можно посмотреть в шоуруме. </t>
    </r>
    <r>
      <rPr>
        <sz val="10"/>
        <color theme="1"/>
        <rFont val="Arial"/>
        <family val="2"/>
        <charset val="204"/>
      </rPr>
      <t xml:space="preserve">
- уютная и стильная квартира с просторной зоной гостиной;
- в зоне кухни - отдельное помещение  лондри; - гардеробная в прихожей; - спальня тут одна из самых масштабных в проекте - почти 15 м2.</t>
    </r>
  </si>
  <si>
    <r>
      <rPr>
        <b/>
        <sz val="10"/>
        <color theme="1"/>
        <rFont val="Arial"/>
        <family val="2"/>
        <charset val="204"/>
      </rPr>
      <t>Идеальный микроклимат в доме:</t>
    </r>
    <r>
      <rPr>
        <sz val="10"/>
        <color theme="1"/>
        <rFont val="Arial"/>
        <family val="2"/>
        <charset val="204"/>
      </rPr>
      <t xml:space="preserve">
- спальни -  максимально далеко друг от друга; - в родительской спальне - большой гардероб; - в центре квартиры - объединяющая гостиная с кухней-нишей; - минимальная площадь коридоров в квартире.
</t>
    </r>
  </si>
  <si>
    <t>15,16,17,18,19,20,21</t>
  </si>
  <si>
    <r>
      <rPr>
        <b/>
        <sz val="10"/>
        <color theme="1"/>
        <rFont val="Arial"/>
        <family val="2"/>
        <charset val="204"/>
      </rPr>
      <t xml:space="preserve">Вариант 2 - вход в спальню из гостиной, большая ванная 7 кв.м с ОКНОМ. </t>
    </r>
    <r>
      <rPr>
        <sz val="10"/>
        <color theme="1"/>
        <rFont val="Arial"/>
        <family val="2"/>
        <charset val="204"/>
      </rPr>
      <t>- БОЛЬШИЕ ОКНА в кухне-гостиной; - два санузла.
-</t>
    </r>
  </si>
  <si>
    <r>
      <rPr>
        <b/>
        <sz val="10"/>
        <color theme="1"/>
        <rFont val="Arial"/>
        <family val="2"/>
        <charset val="204"/>
      </rPr>
      <t>Хит продаж SCANDIS. Можно посмотреть в шоуруме. ЕДИНСТВЕННАЯ КВАРТИРА С ВИТРАЖНЫМ ЭРКЕРОМ В ПОЛ.</t>
    </r>
    <r>
      <rPr>
        <sz val="10"/>
        <color theme="1"/>
        <rFont val="Arial"/>
        <family val="2"/>
        <charset val="204"/>
      </rPr>
      <t xml:space="preserve">
- уютная и стильная квартира с просторной зоной гостиной; - в зоне кухни - лондри; - гардеробная в прихожей; - спальня  - почти 15 м2.</t>
    </r>
  </si>
  <si>
    <t>16,17,18,19,20</t>
  </si>
  <si>
    <r>
      <rPr>
        <b/>
        <sz val="10"/>
        <color theme="1"/>
        <rFont val="Arial"/>
        <family val="2"/>
        <charset val="204"/>
      </rPr>
      <t xml:space="preserve"> Квартира с БОЛЬШИМИ ОКНАМИ -  в кухне-гостиной!</t>
    </r>
    <r>
      <rPr>
        <sz val="10"/>
        <color theme="1"/>
        <rFont val="Arial"/>
        <family val="2"/>
        <charset val="204"/>
      </rPr>
      <t xml:space="preserve">
- две уютных спальни, одна из которых имеет гардеробную, а другая - с окнами на 2 стороны;
- приватный санузел между спален;
- лондри и гостевой санузел - в кухне-гостиной;
- 2 ниши под шкафы-купе в прихожей и 1 ниша - между комнат.</t>
    </r>
  </si>
  <si>
    <t>13,14,15,17</t>
  </si>
  <si>
    <r>
      <rPr>
        <b/>
        <sz val="10"/>
        <color theme="1"/>
        <rFont val="Arial"/>
        <family val="2"/>
        <charset val="204"/>
      </rPr>
      <t xml:space="preserve">Идеальный микроклимат в доме: </t>
    </r>
    <r>
      <rPr>
        <sz val="10"/>
        <color theme="1"/>
        <rFont val="Arial"/>
        <family val="2"/>
        <charset val="204"/>
      </rPr>
      <t>- спальни -  максимально далеко друг от друга; - в родительской спальне - большой гардероб; - в центре квартиры - объединяющая гостиная с кухней-нишей;
- минимальная площадь коридоров в квартире.</t>
    </r>
  </si>
  <si>
    <t>13,14,15,18</t>
  </si>
  <si>
    <t>центральная площадь ГНЕЗДО + прогулочный бульвар с фонтанами</t>
  </si>
  <si>
    <t>2,3,4,5</t>
  </si>
  <si>
    <t>13,15,16,17,18,19</t>
  </si>
  <si>
    <t>17,18,19</t>
  </si>
  <si>
    <r>
      <rPr>
        <b/>
        <sz val="10"/>
        <color theme="1"/>
        <rFont val="Arial"/>
        <family val="2"/>
        <charset val="204"/>
      </rPr>
      <t>Вариант 2 - вход в спальню из гостиной, большая ванная 7 кв.м с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ОКНОМ.</t>
    </r>
    <r>
      <rPr>
        <sz val="10"/>
        <color theme="1"/>
        <rFont val="Arial"/>
        <family val="2"/>
        <charset val="204"/>
      </rPr>
      <t xml:space="preserve"> - БОЛЬШИЕ ОКНА в кухне-гостиной; - два санузла.
-</t>
    </r>
  </si>
  <si>
    <t>2*,3*
{вид на офис}</t>
  </si>
  <si>
    <t>2*,4*
{вид на офис}</t>
  </si>
  <si>
    <t>5*,6*
{вид на офис}</t>
  </si>
  <si>
    <t>10.</t>
  </si>
  <si>
    <t>15,17,18,20,21</t>
  </si>
  <si>
    <t>АКЦИЯ! Только до 01.06.2024</t>
  </si>
  <si>
    <t>7,8,9,11,12,13,14,15,17,18,19,20</t>
  </si>
  <si>
    <t>3*,4*
{вид на офис}</t>
  </si>
  <si>
    <t>АКЦИЯ! Только до 01.07.2024</t>
  </si>
  <si>
    <t>10,11,12,13</t>
  </si>
  <si>
    <t>13,15,16</t>
  </si>
  <si>
    <t>6*
{вид на офис}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</si>
</sst>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\ _₽"/>
  </numFmts>
  <fonts count="13" x14ac:knownFonts="1">
    <font>
      <sz val="11"/>
      <color theme="1"/>
      <name val="Calibri"/>
      <family val="2"/>
      <charset val="204"/>
      <scheme val="minor"/>
    </font>
    <font>
      <i/>
      <sz val="10"/>
      <color theme="0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0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4"/>
      <color rgb="FFC11626"/>
      <name val="Calibri"/>
      <family val="2"/>
      <charset val="204"/>
      <scheme val="minor"/>
    </font>
    <font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30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2"/>
        <bgColor theme="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/>
    <xf numFmtId="0" fontId="5" fillId="4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center"/>
    </xf>
    <xf numFmtId="0" fontId="3" fillId="2" borderId="0" xfId="0" applyFont="1" applyFill="1"/>
    <xf numFmtId="164" fontId="8" fillId="2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>
      <alignment horizontal="left"/>
    </xf>
    <xf numFmtId="165" fontId="5" fillId="4" borderId="4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8" fillId="2" borderId="2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9" fillId="0" borderId="0" xfId="0" applyNumberFormat="1" applyFont="1"/>
    <xf numFmtId="165" fontId="9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14" fontId="1" fillId="0" borderId="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B9955"/>
      <color rgb="FFC11626"/>
      <color rgb="FFCB30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stepanova@arban.ru?subject=&#1055;&#1088;&#1072;&#1081;&#1089;%20&#1063;&#1080;&#1078;&#1080;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stepanova@arban.ru?subject=&#1055;&#1088;&#1072;&#1081;&#1089;%20&#1063;&#1080;&#1078;&#1080;" TargetMode="External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35298</xdr:colOff>
      <xdr:row>0</xdr:row>
      <xdr:rowOff>1</xdr:rowOff>
    </xdr:from>
    <xdr:to>
      <xdr:col>8</xdr:col>
      <xdr:colOff>3938122</xdr:colOff>
      <xdr:row>0</xdr:row>
      <xdr:rowOff>4237206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651" y="1"/>
          <a:ext cx="12240000" cy="4237205"/>
        </a:xfrm>
        <a:prstGeom prst="rect">
          <a:avLst/>
        </a:prstGeom>
      </xdr:spPr>
    </xdr:pic>
    <xdr:clientData/>
  </xdr:twoCellAnchor>
  <xdr:twoCellAnchor editAs="oneCell">
    <xdr:from>
      <xdr:col>0</xdr:col>
      <xdr:colOff>248209</xdr:colOff>
      <xdr:row>58</xdr:row>
      <xdr:rowOff>33617</xdr:rowOff>
    </xdr:from>
    <xdr:to>
      <xdr:col>8</xdr:col>
      <xdr:colOff>3859680</xdr:colOff>
      <xdr:row>59</xdr:row>
      <xdr:rowOff>25300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209" y="24798617"/>
          <a:ext cx="12240000" cy="1045036"/>
        </a:xfrm>
        <a:prstGeom prst="rect">
          <a:avLst/>
        </a:prstGeom>
      </xdr:spPr>
    </xdr:pic>
    <xdr:clientData/>
  </xdr:twoCellAnchor>
  <xdr:twoCellAnchor editAs="oneCell">
    <xdr:from>
      <xdr:col>8</xdr:col>
      <xdr:colOff>17318</xdr:colOff>
      <xdr:row>3</xdr:row>
      <xdr:rowOff>69273</xdr:rowOff>
    </xdr:from>
    <xdr:to>
      <xdr:col>8</xdr:col>
      <xdr:colOff>2279130</xdr:colOff>
      <xdr:row>3</xdr:row>
      <xdr:rowOff>630154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5409" y="5126182"/>
          <a:ext cx="2261812" cy="560881"/>
        </a:xfrm>
        <a:prstGeom prst="rect">
          <a:avLst/>
        </a:prstGeom>
      </xdr:spPr>
    </xdr:pic>
    <xdr:clientData/>
  </xdr:twoCellAnchor>
  <xdr:twoCellAnchor editAs="oneCell">
    <xdr:from>
      <xdr:col>8</xdr:col>
      <xdr:colOff>17318</xdr:colOff>
      <xdr:row>37</xdr:row>
      <xdr:rowOff>34637</xdr:rowOff>
    </xdr:from>
    <xdr:to>
      <xdr:col>8</xdr:col>
      <xdr:colOff>2279130</xdr:colOff>
      <xdr:row>37</xdr:row>
      <xdr:rowOff>595518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5409" y="17075728"/>
          <a:ext cx="2261812" cy="56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0</xdr:rowOff>
    </xdr:from>
    <xdr:to>
      <xdr:col>8</xdr:col>
      <xdr:colOff>3717126</xdr:colOff>
      <xdr:row>0</xdr:row>
      <xdr:rowOff>4241521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1" y="0"/>
          <a:ext cx="12240000" cy="4241521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149677</xdr:colOff>
      <xdr:row>62</xdr:row>
      <xdr:rowOff>68636</xdr:rowOff>
    </xdr:from>
    <xdr:to>
      <xdr:col>8</xdr:col>
      <xdr:colOff>3908425</xdr:colOff>
      <xdr:row>63</xdr:row>
      <xdr:rowOff>63597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0" y="29242350"/>
          <a:ext cx="12240000" cy="1042711"/>
        </a:xfrm>
        <a:prstGeom prst="rect">
          <a:avLst/>
        </a:prstGeom>
      </xdr:spPr>
    </xdr:pic>
    <xdr:clientData/>
  </xdr:twoCellAnchor>
  <xdr:twoCellAnchor editAs="oneCell">
    <xdr:from>
      <xdr:col>7</xdr:col>
      <xdr:colOff>1014412</xdr:colOff>
      <xdr:row>3</xdr:row>
      <xdr:rowOff>85725</xdr:rowOff>
    </xdr:from>
    <xdr:to>
      <xdr:col>8</xdr:col>
      <xdr:colOff>1717486</xdr:colOff>
      <xdr:row>3</xdr:row>
      <xdr:rowOff>637081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8162" y="5133975"/>
          <a:ext cx="2299912" cy="551356"/>
        </a:xfrm>
        <a:prstGeom prst="rect">
          <a:avLst/>
        </a:prstGeom>
      </xdr:spPr>
    </xdr:pic>
    <xdr:clientData/>
  </xdr:twoCellAnchor>
  <xdr:twoCellAnchor editAs="oneCell">
    <xdr:from>
      <xdr:col>7</xdr:col>
      <xdr:colOff>1014412</xdr:colOff>
      <xdr:row>62</xdr:row>
      <xdr:rowOff>0</xdr:rowOff>
    </xdr:from>
    <xdr:to>
      <xdr:col>8</xdr:col>
      <xdr:colOff>1717486</xdr:colOff>
      <xdr:row>62</xdr:row>
      <xdr:rowOff>518018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8162" y="17121622"/>
          <a:ext cx="2299912" cy="518018"/>
        </a:xfrm>
        <a:prstGeom prst="rect">
          <a:avLst/>
        </a:prstGeom>
      </xdr:spPr>
    </xdr:pic>
    <xdr:clientData/>
  </xdr:twoCellAnchor>
  <xdr:twoCellAnchor editAs="oneCell">
    <xdr:from>
      <xdr:col>7</xdr:col>
      <xdr:colOff>1496265</xdr:colOff>
      <xdr:row>45</xdr:row>
      <xdr:rowOff>0</xdr:rowOff>
    </xdr:from>
    <xdr:to>
      <xdr:col>8</xdr:col>
      <xdr:colOff>2195977</xdr:colOff>
      <xdr:row>46</xdr:row>
      <xdr:rowOff>137018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236" y="18777291"/>
          <a:ext cx="2302153" cy="8990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4272618</xdr:colOff>
      <xdr:row>0</xdr:row>
      <xdr:rowOff>4243392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40000" cy="4243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4272618</xdr:colOff>
      <xdr:row>0</xdr:row>
      <xdr:rowOff>4243392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06943" cy="4243392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26</xdr:row>
      <xdr:rowOff>4804</xdr:rowOff>
    </xdr:from>
    <xdr:to>
      <xdr:col>7</xdr:col>
      <xdr:colOff>4306236</xdr:colOff>
      <xdr:row>31</xdr:row>
      <xdr:rowOff>4999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24626929"/>
          <a:ext cx="12206943" cy="10333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4272618</xdr:colOff>
      <xdr:row>0</xdr:row>
      <xdr:rowOff>4233727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40000" cy="42337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27213</xdr:rowOff>
    </xdr:from>
    <xdr:to>
      <xdr:col>7</xdr:col>
      <xdr:colOff>4272618</xdr:colOff>
      <xdr:row>30</xdr:row>
      <xdr:rowOff>108091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63488"/>
          <a:ext cx="12206943" cy="1033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4272618</xdr:colOff>
      <xdr:row>0</xdr:row>
      <xdr:rowOff>4233727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06943" cy="4233727"/>
        </a:xfrm>
        <a:prstGeom prst="rect">
          <a:avLst/>
        </a:prstGeom>
      </xdr:spPr>
    </xdr:pic>
    <xdr:clientData/>
  </xdr:twoCellAnchor>
  <xdr:twoCellAnchor editAs="oneCell">
    <xdr:from>
      <xdr:col>7</xdr:col>
      <xdr:colOff>280147</xdr:colOff>
      <xdr:row>16</xdr:row>
      <xdr:rowOff>0</xdr:rowOff>
    </xdr:from>
    <xdr:to>
      <xdr:col>7</xdr:col>
      <xdr:colOff>1416670</xdr:colOff>
      <xdr:row>17</xdr:row>
      <xdr:rowOff>11206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7529" y="11418794"/>
          <a:ext cx="1136523" cy="392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10" Type="http://schemas.openxmlformats.org/officeDocument/2006/relationships/drawing" Target="../drawings/drawing4.xml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B9955"/>
    <pageSetUpPr fitToPage="1"/>
  </sheetPr>
  <dimension ref="B1:Y59"/>
  <sheetViews>
    <sheetView topLeftCell="A4" zoomScale="85" zoomScaleNormal="85" zoomScaleSheetLayoutView="55" workbookViewId="0">
      <selection activeCell="B4" sqref="B4:I4"/>
    </sheetView>
  </sheetViews>
  <sheetFormatPr defaultColWidth="9.140625" defaultRowHeight="12.75" outlineLevelRow="1" x14ac:dyDescent="0.2"/>
  <cols>
    <col min="1" max="1" width="4.28515625" style="10" customWidth="1"/>
    <col min="2" max="2" width="15.7109375" style="10" customWidth="1"/>
    <col min="3" max="3" width="15.7109375" style="20" customWidth="1"/>
    <col min="4" max="4" width="15.7109375" style="10" customWidth="1"/>
    <col min="5" max="5" width="15.7109375" style="21" customWidth="1"/>
    <col min="6" max="6" width="25.5703125" style="22" customWidth="1"/>
    <col min="7" max="7" width="15.7109375" style="29" customWidth="1"/>
    <col min="8" max="8" width="20.5703125" style="61" customWidth="1"/>
    <col min="9" max="9" width="64.7109375" style="10" customWidth="1"/>
    <col min="10" max="16384" width="9.140625" style="10"/>
  </cols>
  <sheetData>
    <row r="1" spans="2:25" ht="350.1" customHeight="1" x14ac:dyDescent="0.2">
      <c r="B1" s="146"/>
      <c r="C1" s="146"/>
      <c r="D1" s="146"/>
      <c r="E1" s="146"/>
      <c r="F1" s="146"/>
      <c r="G1" s="146"/>
      <c r="H1" s="146"/>
      <c r="I1" s="146"/>
    </row>
    <row r="2" spans="2:25" ht="31.5" customHeight="1" x14ac:dyDescent="0.2">
      <c r="B2" s="147" t="s">
        <v>38</v>
      </c>
      <c r="C2" s="147"/>
      <c r="D2" s="147"/>
      <c r="E2" s="147"/>
      <c r="F2" s="147"/>
      <c r="G2" s="147"/>
      <c r="H2" s="147"/>
      <c r="I2" s="147"/>
      <c r="J2" s="11"/>
      <c r="K2" s="11"/>
      <c r="L2" s="11"/>
      <c r="M2" s="11"/>
    </row>
    <row r="3" spans="2:25" ht="18" customHeight="1" x14ac:dyDescent="0.2">
      <c r="B3" s="148">
        <v>45084</v>
      </c>
      <c r="C3" s="148"/>
      <c r="D3" s="148"/>
      <c r="E3" s="148"/>
      <c r="F3" s="148"/>
      <c r="G3" s="148"/>
      <c r="H3" s="148"/>
      <c r="I3" s="148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2:25" s="15" customFormat="1" ht="51" customHeight="1" x14ac:dyDescent="0.25">
      <c r="B4" s="131" t="s">
        <v>0</v>
      </c>
      <c r="C4" s="131"/>
      <c r="D4" s="131"/>
      <c r="E4" s="131"/>
      <c r="F4" s="131"/>
      <c r="G4" s="131"/>
      <c r="H4" s="131"/>
      <c r="I4" s="13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ht="53.25" customHeight="1" x14ac:dyDescent="0.2">
      <c r="B5" s="2" t="s">
        <v>1</v>
      </c>
      <c r="C5" s="2" t="s">
        <v>2</v>
      </c>
      <c r="D5" s="2" t="s">
        <v>15</v>
      </c>
      <c r="E5" s="2" t="s">
        <v>4</v>
      </c>
      <c r="F5" s="2" t="s">
        <v>5</v>
      </c>
      <c r="G5" s="26" t="s">
        <v>39</v>
      </c>
      <c r="H5" s="2" t="s">
        <v>40</v>
      </c>
      <c r="I5" s="2" t="s">
        <v>6</v>
      </c>
      <c r="J5" s="13"/>
      <c r="K5" s="13"/>
      <c r="L5" s="13"/>
      <c r="M5" s="1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2:25" s="17" customFormat="1" ht="30" customHeight="1" x14ac:dyDescent="0.25">
      <c r="B6" s="127"/>
      <c r="C6" s="124"/>
      <c r="D6" s="127">
        <v>2.7</v>
      </c>
      <c r="E6" s="126">
        <v>51.8</v>
      </c>
      <c r="F6" s="53">
        <v>3.4</v>
      </c>
      <c r="G6" s="27">
        <v>164000</v>
      </c>
      <c r="H6" s="16">
        <f>G6*E6</f>
        <v>8495200</v>
      </c>
      <c r="I6" s="123" t="s">
        <v>41</v>
      </c>
    </row>
    <row r="7" spans="2:25" s="17" customFormat="1" ht="30" customHeight="1" x14ac:dyDescent="0.25">
      <c r="B7" s="127"/>
      <c r="C7" s="124"/>
      <c r="D7" s="127"/>
      <c r="E7" s="127"/>
      <c r="F7" s="53" t="s">
        <v>74</v>
      </c>
      <c r="G7" s="27">
        <v>165000</v>
      </c>
      <c r="H7" s="16">
        <f>G7*E6</f>
        <v>8547000</v>
      </c>
      <c r="I7" s="124"/>
    </row>
    <row r="8" spans="2:25" s="17" customFormat="1" ht="30" customHeight="1" x14ac:dyDescent="0.25">
      <c r="B8" s="127"/>
      <c r="C8" s="124"/>
      <c r="D8" s="127"/>
      <c r="E8" s="127"/>
      <c r="F8" s="53" t="s">
        <v>75</v>
      </c>
      <c r="G8" s="27">
        <v>166000</v>
      </c>
      <c r="H8" s="16">
        <f>G8*E6</f>
        <v>8598800</v>
      </c>
      <c r="I8" s="124"/>
    </row>
    <row r="9" spans="2:25" s="17" customFormat="1" ht="30" customHeight="1" x14ac:dyDescent="0.25">
      <c r="B9" s="127"/>
      <c r="C9" s="124"/>
      <c r="D9" s="127"/>
      <c r="E9" s="127"/>
      <c r="F9" s="53">
        <v>15.16</v>
      </c>
      <c r="G9" s="27">
        <v>167000</v>
      </c>
      <c r="H9" s="16">
        <f>G9*E6</f>
        <v>8650600</v>
      </c>
      <c r="I9" s="124"/>
    </row>
    <row r="10" spans="2:25" s="17" customFormat="1" ht="30" customHeight="1" x14ac:dyDescent="0.25">
      <c r="B10" s="127"/>
      <c r="C10" s="124"/>
      <c r="D10" s="129"/>
      <c r="E10" s="127"/>
      <c r="F10" s="53" t="s">
        <v>16</v>
      </c>
      <c r="G10" s="27">
        <v>168000</v>
      </c>
      <c r="H10" s="16">
        <f>G10*E6</f>
        <v>8702400</v>
      </c>
      <c r="I10" s="124"/>
    </row>
    <row r="11" spans="2:25" s="17" customFormat="1" ht="30" customHeight="1" x14ac:dyDescent="0.25">
      <c r="B11" s="127"/>
      <c r="C11" s="124"/>
      <c r="D11" s="126">
        <v>3</v>
      </c>
      <c r="E11" s="127"/>
      <c r="F11" s="53">
        <v>22</v>
      </c>
      <c r="G11" s="27">
        <v>171000</v>
      </c>
      <c r="H11" s="16">
        <f>G11*E6</f>
        <v>8857800</v>
      </c>
      <c r="I11" s="124"/>
    </row>
    <row r="12" spans="2:25" s="17" customFormat="1" ht="30" customHeight="1" x14ac:dyDescent="0.25">
      <c r="B12" s="127"/>
      <c r="C12" s="125"/>
      <c r="D12" s="129"/>
      <c r="E12" s="129"/>
      <c r="F12" s="53">
        <v>23</v>
      </c>
      <c r="G12" s="27">
        <v>172000</v>
      </c>
      <c r="H12" s="16">
        <f>G12*E6</f>
        <v>8909600</v>
      </c>
      <c r="I12" s="125"/>
    </row>
    <row r="13" spans="2:25" s="17" customFormat="1" ht="30" customHeight="1" x14ac:dyDescent="0.25">
      <c r="B13" s="127"/>
      <c r="C13" s="52"/>
      <c r="D13" s="126">
        <v>2.7</v>
      </c>
      <c r="E13" s="126">
        <v>53.9</v>
      </c>
      <c r="F13" s="53" t="s">
        <v>81</v>
      </c>
      <c r="G13" s="27">
        <v>164000</v>
      </c>
      <c r="H13" s="16">
        <f>G13*E13</f>
        <v>8839600</v>
      </c>
      <c r="I13" s="123" t="s">
        <v>79</v>
      </c>
    </row>
    <row r="14" spans="2:25" s="17" customFormat="1" ht="30" customHeight="1" x14ac:dyDescent="0.25">
      <c r="B14" s="127"/>
      <c r="C14" s="52"/>
      <c r="D14" s="127"/>
      <c r="E14" s="127"/>
      <c r="F14" s="53" t="s">
        <v>105</v>
      </c>
      <c r="G14" s="27">
        <v>165000</v>
      </c>
      <c r="H14" s="16">
        <f>G14*E13</f>
        <v>8893500</v>
      </c>
      <c r="I14" s="124"/>
    </row>
    <row r="15" spans="2:25" s="17" customFormat="1" ht="30" customHeight="1" x14ac:dyDescent="0.25">
      <c r="B15" s="127"/>
      <c r="C15" s="52"/>
      <c r="D15" s="128">
        <v>3</v>
      </c>
      <c r="E15" s="127"/>
      <c r="F15" s="53">
        <v>22</v>
      </c>
      <c r="G15" s="27">
        <v>168000</v>
      </c>
      <c r="H15" s="16">
        <f>G15*E13</f>
        <v>9055200</v>
      </c>
      <c r="I15" s="124"/>
    </row>
    <row r="16" spans="2:25" s="17" customFormat="1" ht="30" customHeight="1" x14ac:dyDescent="0.25">
      <c r="B16" s="127"/>
      <c r="C16" s="52"/>
      <c r="D16" s="128"/>
      <c r="E16" s="127"/>
      <c r="F16" s="53">
        <v>23</v>
      </c>
      <c r="G16" s="27">
        <v>169000</v>
      </c>
      <c r="H16" s="16">
        <f>G16*E13</f>
        <v>9109100</v>
      </c>
      <c r="I16" s="124"/>
    </row>
    <row r="17" spans="2:9" s="17" customFormat="1" ht="30" customHeight="1" x14ac:dyDescent="0.25">
      <c r="B17" s="127"/>
      <c r="C17" s="52"/>
      <c r="D17" s="126">
        <v>2.7</v>
      </c>
      <c r="E17" s="128">
        <v>55.7</v>
      </c>
      <c r="F17" s="53">
        <v>18.190000000000001</v>
      </c>
      <c r="G17" s="27">
        <v>168000</v>
      </c>
      <c r="H17" s="16">
        <f>G17*E17</f>
        <v>9357600</v>
      </c>
      <c r="I17" s="124"/>
    </row>
    <row r="18" spans="2:9" s="17" customFormat="1" ht="30" customHeight="1" x14ac:dyDescent="0.25">
      <c r="B18" s="127"/>
      <c r="C18" s="52"/>
      <c r="D18" s="127"/>
      <c r="E18" s="128"/>
      <c r="F18" s="53">
        <v>20</v>
      </c>
      <c r="G18" s="27">
        <v>169000</v>
      </c>
      <c r="H18" s="16">
        <f>G18*E17</f>
        <v>9413300</v>
      </c>
      <c r="I18" s="124"/>
    </row>
    <row r="19" spans="2:9" s="17" customFormat="1" ht="30" customHeight="1" x14ac:dyDescent="0.25">
      <c r="B19" s="127"/>
      <c r="C19" s="52"/>
      <c r="D19" s="129"/>
      <c r="E19" s="128"/>
      <c r="F19" s="53">
        <v>21</v>
      </c>
      <c r="G19" s="27">
        <v>170000</v>
      </c>
      <c r="H19" s="16">
        <f>G19*E17</f>
        <v>9469000</v>
      </c>
      <c r="I19" s="125"/>
    </row>
    <row r="20" spans="2:9" s="17" customFormat="1" ht="30" customHeight="1" x14ac:dyDescent="0.25">
      <c r="B20" s="127"/>
      <c r="C20" s="51" t="s">
        <v>12</v>
      </c>
      <c r="D20" s="50">
        <v>3</v>
      </c>
      <c r="E20" s="128"/>
      <c r="F20" s="53">
        <v>22</v>
      </c>
      <c r="G20" s="27">
        <v>172000</v>
      </c>
      <c r="H20" s="16">
        <f>G20*E17</f>
        <v>9580400</v>
      </c>
      <c r="I20" s="18" t="s">
        <v>80</v>
      </c>
    </row>
    <row r="21" spans="2:9" s="17" customFormat="1" ht="30" customHeight="1" x14ac:dyDescent="0.25">
      <c r="B21" s="127"/>
      <c r="C21" s="123" t="s">
        <v>11</v>
      </c>
      <c r="D21" s="126">
        <v>2.7</v>
      </c>
      <c r="E21" s="126">
        <v>56.1</v>
      </c>
      <c r="F21" s="19" t="s">
        <v>43</v>
      </c>
      <c r="G21" s="27">
        <v>162000</v>
      </c>
      <c r="H21" s="16">
        <f t="shared" ref="H21:H28" si="0">SUM(G21*$E$21)</f>
        <v>9088200</v>
      </c>
      <c r="I21" s="132" t="s">
        <v>44</v>
      </c>
    </row>
    <row r="22" spans="2:9" s="17" customFormat="1" ht="30" customHeight="1" x14ac:dyDescent="0.25">
      <c r="B22" s="127"/>
      <c r="C22" s="124"/>
      <c r="D22" s="127"/>
      <c r="E22" s="127"/>
      <c r="F22" s="19" t="s">
        <v>71</v>
      </c>
      <c r="G22" s="27">
        <v>163000</v>
      </c>
      <c r="H22" s="16">
        <f t="shared" si="0"/>
        <v>9144300</v>
      </c>
      <c r="I22" s="134"/>
    </row>
    <row r="23" spans="2:9" s="17" customFormat="1" ht="30" customHeight="1" x14ac:dyDescent="0.25">
      <c r="B23" s="127"/>
      <c r="C23" s="124"/>
      <c r="D23" s="127"/>
      <c r="E23" s="127"/>
      <c r="F23" s="53" t="s">
        <v>72</v>
      </c>
      <c r="G23" s="27">
        <v>165000</v>
      </c>
      <c r="H23" s="16">
        <f t="shared" si="0"/>
        <v>9256500</v>
      </c>
      <c r="I23" s="133"/>
    </row>
    <row r="24" spans="2:9" s="17" customFormat="1" ht="30" customHeight="1" x14ac:dyDescent="0.25">
      <c r="B24" s="127"/>
      <c r="C24" s="124"/>
      <c r="D24" s="127"/>
      <c r="E24" s="127"/>
      <c r="F24" s="9" t="s">
        <v>46</v>
      </c>
      <c r="G24" s="28">
        <v>166000</v>
      </c>
      <c r="H24" s="16">
        <f t="shared" si="0"/>
        <v>9312600</v>
      </c>
      <c r="I24" s="132" t="s">
        <v>47</v>
      </c>
    </row>
    <row r="25" spans="2:9" s="17" customFormat="1" ht="30" customHeight="1" x14ac:dyDescent="0.25">
      <c r="B25" s="127"/>
      <c r="C25" s="124"/>
      <c r="D25" s="127"/>
      <c r="E25" s="127"/>
      <c r="F25" s="9" t="s">
        <v>48</v>
      </c>
      <c r="G25" s="27">
        <v>167000</v>
      </c>
      <c r="H25" s="16">
        <f t="shared" si="0"/>
        <v>9368700</v>
      </c>
      <c r="I25" s="138"/>
    </row>
    <row r="26" spans="2:9" s="17" customFormat="1" ht="30" customHeight="1" x14ac:dyDescent="0.25">
      <c r="B26" s="127"/>
      <c r="C26" s="124"/>
      <c r="D26" s="129"/>
      <c r="E26" s="127"/>
      <c r="F26" s="56" t="s">
        <v>17</v>
      </c>
      <c r="G26" s="27">
        <v>168000</v>
      </c>
      <c r="H26" s="16">
        <f t="shared" si="0"/>
        <v>9424800</v>
      </c>
      <c r="I26" s="138"/>
    </row>
    <row r="27" spans="2:9" s="17" customFormat="1" ht="30" customHeight="1" x14ac:dyDescent="0.25">
      <c r="B27" s="127"/>
      <c r="C27" s="124"/>
      <c r="D27" s="128">
        <v>3</v>
      </c>
      <c r="E27" s="127"/>
      <c r="F27" s="56">
        <v>22</v>
      </c>
      <c r="G27" s="27">
        <v>171000</v>
      </c>
      <c r="H27" s="16">
        <f t="shared" si="0"/>
        <v>9593100</v>
      </c>
      <c r="I27" s="138"/>
    </row>
    <row r="28" spans="2:9" s="17" customFormat="1" ht="30" customHeight="1" x14ac:dyDescent="0.25">
      <c r="B28" s="127"/>
      <c r="C28" s="124"/>
      <c r="D28" s="128"/>
      <c r="E28" s="127"/>
      <c r="F28" s="9">
        <v>23</v>
      </c>
      <c r="G28" s="27">
        <v>172000</v>
      </c>
      <c r="H28" s="16">
        <f t="shared" si="0"/>
        <v>9649200</v>
      </c>
      <c r="I28" s="139"/>
    </row>
    <row r="29" spans="2:9" s="17" customFormat="1" ht="30" customHeight="1" x14ac:dyDescent="0.25">
      <c r="B29" s="127"/>
      <c r="C29" s="123" t="s">
        <v>13</v>
      </c>
      <c r="D29" s="126">
        <v>2.7</v>
      </c>
      <c r="E29" s="126">
        <v>59.2</v>
      </c>
      <c r="F29" s="56">
        <v>2</v>
      </c>
      <c r="G29" s="27">
        <v>159000</v>
      </c>
      <c r="H29" s="16">
        <f>G29*E29</f>
        <v>9412800</v>
      </c>
      <c r="I29" s="132" t="s">
        <v>84</v>
      </c>
    </row>
    <row r="30" spans="2:9" s="17" customFormat="1" ht="30" customHeight="1" x14ac:dyDescent="0.25">
      <c r="B30" s="127"/>
      <c r="C30" s="124"/>
      <c r="D30" s="127"/>
      <c r="E30" s="127"/>
      <c r="F30" s="56" t="s">
        <v>81</v>
      </c>
      <c r="G30" s="27">
        <v>160000</v>
      </c>
      <c r="H30" s="16">
        <f>G30*E29</f>
        <v>9472000</v>
      </c>
      <c r="I30" s="139"/>
    </row>
    <row r="31" spans="2:9" s="17" customFormat="1" ht="30" customHeight="1" x14ac:dyDescent="0.25">
      <c r="B31" s="127"/>
      <c r="C31" s="124"/>
      <c r="D31" s="127"/>
      <c r="E31" s="126">
        <v>63.1</v>
      </c>
      <c r="F31" s="56" t="s">
        <v>89</v>
      </c>
      <c r="G31" s="27">
        <v>161000</v>
      </c>
      <c r="H31" s="16">
        <f>G31*E31</f>
        <v>10159100</v>
      </c>
      <c r="I31" s="132" t="s">
        <v>88</v>
      </c>
    </row>
    <row r="32" spans="2:9" s="17" customFormat="1" ht="30" customHeight="1" x14ac:dyDescent="0.25">
      <c r="B32" s="127"/>
      <c r="C32" s="124"/>
      <c r="D32" s="126">
        <v>3</v>
      </c>
      <c r="E32" s="127"/>
      <c r="F32" s="56">
        <v>22</v>
      </c>
      <c r="G32" s="27">
        <v>164000</v>
      </c>
      <c r="H32" s="16">
        <f>G32*E31</f>
        <v>10348400</v>
      </c>
      <c r="I32" s="134"/>
    </row>
    <row r="33" spans="2:9" s="17" customFormat="1" ht="30" customHeight="1" x14ac:dyDescent="0.25">
      <c r="B33" s="127"/>
      <c r="C33" s="125"/>
      <c r="D33" s="129"/>
      <c r="E33" s="127"/>
      <c r="F33" s="56">
        <v>23</v>
      </c>
      <c r="G33" s="27">
        <v>165000</v>
      </c>
      <c r="H33" s="16">
        <f>G33*E31</f>
        <v>10411500</v>
      </c>
      <c r="I33" s="139"/>
    </row>
    <row r="34" spans="2:9" s="17" customFormat="1" ht="30" customHeight="1" x14ac:dyDescent="0.25">
      <c r="B34" s="127"/>
      <c r="C34" s="123" t="s">
        <v>11</v>
      </c>
      <c r="D34" s="126">
        <v>2.7</v>
      </c>
      <c r="E34" s="128">
        <v>60</v>
      </c>
      <c r="F34" s="56">
        <v>14</v>
      </c>
      <c r="G34" s="27">
        <v>162000</v>
      </c>
      <c r="H34" s="16">
        <f>G34*E34</f>
        <v>9720000</v>
      </c>
      <c r="I34" s="123" t="s">
        <v>22</v>
      </c>
    </row>
    <row r="35" spans="2:9" s="17" customFormat="1" ht="30" customHeight="1" x14ac:dyDescent="0.25">
      <c r="B35" s="127"/>
      <c r="C35" s="124"/>
      <c r="D35" s="127"/>
      <c r="E35" s="128"/>
      <c r="F35" s="56">
        <v>16.170000000000002</v>
      </c>
      <c r="G35" s="27">
        <v>164000</v>
      </c>
      <c r="H35" s="16">
        <f>SUM(G35*E34)</f>
        <v>9840000</v>
      </c>
      <c r="I35" s="125"/>
    </row>
    <row r="36" spans="2:9" s="17" customFormat="1" ht="30" customHeight="1" x14ac:dyDescent="0.25">
      <c r="B36" s="127"/>
      <c r="C36" s="124"/>
      <c r="D36" s="127"/>
      <c r="E36" s="126">
        <v>60.1</v>
      </c>
      <c r="F36" s="56" t="s">
        <v>16</v>
      </c>
      <c r="G36" s="27">
        <v>165000</v>
      </c>
      <c r="H36" s="16">
        <f>SUM(G36*E36)</f>
        <v>9916500</v>
      </c>
      <c r="I36" s="123" t="s">
        <v>87</v>
      </c>
    </row>
    <row r="37" spans="2:9" s="17" customFormat="1" ht="30" customHeight="1" x14ac:dyDescent="0.25">
      <c r="B37" s="129"/>
      <c r="C37" s="125"/>
      <c r="D37" s="59">
        <v>3</v>
      </c>
      <c r="E37" s="129"/>
      <c r="F37" s="56">
        <v>22.23</v>
      </c>
      <c r="G37" s="27">
        <v>168000</v>
      </c>
      <c r="H37" s="16">
        <f>G37*E36</f>
        <v>10096800</v>
      </c>
      <c r="I37" s="125"/>
    </row>
    <row r="38" spans="2:9" s="17" customFormat="1" ht="47.25" customHeight="1" outlineLevel="1" x14ac:dyDescent="0.25">
      <c r="B38" s="131" t="s">
        <v>49</v>
      </c>
      <c r="C38" s="131"/>
      <c r="D38" s="131"/>
      <c r="E38" s="131"/>
      <c r="F38" s="131"/>
      <c r="G38" s="131"/>
      <c r="H38" s="131"/>
      <c r="I38" s="131"/>
    </row>
    <row r="39" spans="2:9" ht="51.75" customHeight="1" x14ac:dyDescent="0.2"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6" t="s">
        <v>39</v>
      </c>
      <c r="H39" s="2" t="s">
        <v>40</v>
      </c>
      <c r="I39" s="2" t="s">
        <v>6</v>
      </c>
    </row>
    <row r="40" spans="2:9" s="17" customFormat="1" ht="30" customHeight="1" x14ac:dyDescent="0.25">
      <c r="B40" s="128" t="s">
        <v>14</v>
      </c>
      <c r="C40" s="123" t="s">
        <v>12</v>
      </c>
      <c r="D40" s="126">
        <v>2.7</v>
      </c>
      <c r="E40" s="126">
        <v>56.3</v>
      </c>
      <c r="F40" s="34">
        <v>4.5</v>
      </c>
      <c r="G40" s="35">
        <v>167000</v>
      </c>
      <c r="H40" s="36">
        <f>SUM(G40*$E$40)</f>
        <v>9402100</v>
      </c>
      <c r="I40" s="132" t="s">
        <v>50</v>
      </c>
    </row>
    <row r="41" spans="2:9" s="17" customFormat="1" ht="30" customHeight="1" x14ac:dyDescent="0.25">
      <c r="B41" s="128"/>
      <c r="C41" s="124"/>
      <c r="D41" s="127"/>
      <c r="E41" s="127"/>
      <c r="F41" s="9" t="s">
        <v>45</v>
      </c>
      <c r="G41" s="27">
        <v>169000</v>
      </c>
      <c r="H41" s="16">
        <f>SUM(G41*$E$40)</f>
        <v>9514700</v>
      </c>
      <c r="I41" s="133"/>
    </row>
    <row r="42" spans="2:9" s="17" customFormat="1" ht="30" customHeight="1" x14ac:dyDescent="0.25">
      <c r="B42" s="128"/>
      <c r="C42" s="125"/>
      <c r="D42" s="127"/>
      <c r="E42" s="127"/>
      <c r="F42" s="9" t="s">
        <v>109</v>
      </c>
      <c r="G42" s="27">
        <v>170000</v>
      </c>
      <c r="H42" s="16">
        <f>SUM(G42*$E$40)</f>
        <v>9571000</v>
      </c>
      <c r="I42" s="18" t="s">
        <v>59</v>
      </c>
    </row>
    <row r="43" spans="2:9" s="17" customFormat="1" ht="30" customHeight="1" x14ac:dyDescent="0.25">
      <c r="B43" s="128"/>
      <c r="C43" s="123" t="s">
        <v>11</v>
      </c>
      <c r="D43" s="129"/>
      <c r="E43" s="126">
        <v>59.2</v>
      </c>
      <c r="F43" s="56" t="s">
        <v>86</v>
      </c>
      <c r="G43" s="27">
        <v>173000</v>
      </c>
      <c r="H43" s="16">
        <f>G43*E43</f>
        <v>10241600</v>
      </c>
      <c r="I43" s="135" t="s">
        <v>85</v>
      </c>
    </row>
    <row r="44" spans="2:9" s="17" customFormat="1" ht="30" customHeight="1" x14ac:dyDescent="0.25">
      <c r="B44" s="128"/>
      <c r="C44" s="124"/>
      <c r="D44" s="128">
        <v>3</v>
      </c>
      <c r="E44" s="127"/>
      <c r="F44" s="56">
        <v>22</v>
      </c>
      <c r="G44" s="27">
        <v>176000</v>
      </c>
      <c r="H44" s="16">
        <f>G44*E43</f>
        <v>10419200</v>
      </c>
      <c r="I44" s="136"/>
    </row>
    <row r="45" spans="2:9" s="17" customFormat="1" ht="30" customHeight="1" x14ac:dyDescent="0.25">
      <c r="B45" s="128"/>
      <c r="C45" s="124"/>
      <c r="D45" s="128"/>
      <c r="E45" s="127"/>
      <c r="F45" s="56">
        <v>23</v>
      </c>
      <c r="G45" s="27">
        <v>177000</v>
      </c>
      <c r="H45" s="16">
        <f>G45*E43</f>
        <v>10478400</v>
      </c>
      <c r="I45" s="137"/>
    </row>
    <row r="46" spans="2:9" s="17" customFormat="1" ht="30" customHeight="1" x14ac:dyDescent="0.25">
      <c r="B46" s="128"/>
      <c r="C46" s="123" t="s">
        <v>51</v>
      </c>
      <c r="D46" s="126">
        <v>2.7</v>
      </c>
      <c r="E46" s="126">
        <v>65.8</v>
      </c>
      <c r="F46" s="140" t="s">
        <v>106</v>
      </c>
      <c r="G46" s="142">
        <v>163000</v>
      </c>
      <c r="H46" s="144">
        <f>SUM(G46*$E$46)</f>
        <v>10725400</v>
      </c>
      <c r="I46" s="132" t="s">
        <v>53</v>
      </c>
    </row>
    <row r="47" spans="2:9" s="17" customFormat="1" ht="30" customHeight="1" x14ac:dyDescent="0.25">
      <c r="B47" s="128"/>
      <c r="C47" s="124"/>
      <c r="D47" s="127"/>
      <c r="E47" s="127"/>
      <c r="F47" s="141"/>
      <c r="G47" s="143"/>
      <c r="H47" s="145"/>
      <c r="I47" s="134"/>
    </row>
    <row r="48" spans="2:9" s="17" customFormat="1" ht="30" customHeight="1" x14ac:dyDescent="0.25">
      <c r="B48" s="128"/>
      <c r="C48" s="124"/>
      <c r="D48" s="127"/>
      <c r="E48" s="127"/>
      <c r="F48" s="19" t="s">
        <v>110</v>
      </c>
      <c r="G48" s="27">
        <v>164000</v>
      </c>
      <c r="H48" s="16">
        <f>SUM(G48*$E$46)</f>
        <v>10791200</v>
      </c>
      <c r="I48" s="134"/>
    </row>
    <row r="49" spans="2:9" s="17" customFormat="1" ht="30" customHeight="1" x14ac:dyDescent="0.25">
      <c r="B49" s="128"/>
      <c r="C49" s="124"/>
      <c r="D49" s="127"/>
      <c r="E49" s="127"/>
      <c r="F49" s="9" t="s">
        <v>70</v>
      </c>
      <c r="G49" s="27">
        <v>168000</v>
      </c>
      <c r="H49" s="16">
        <f>SUM(G49*$E$46)</f>
        <v>11054400</v>
      </c>
      <c r="I49" s="134"/>
    </row>
    <row r="50" spans="2:9" s="17" customFormat="1" ht="30" customHeight="1" x14ac:dyDescent="0.25">
      <c r="B50" s="128"/>
      <c r="C50" s="124"/>
      <c r="D50" s="127"/>
      <c r="E50" s="126">
        <v>65.900000000000006</v>
      </c>
      <c r="F50" s="9" t="s">
        <v>10</v>
      </c>
      <c r="G50" s="27">
        <v>168000</v>
      </c>
      <c r="H50" s="16">
        <f>G50*E50</f>
        <v>11071200.000000002</v>
      </c>
      <c r="I50" s="134"/>
    </row>
    <row r="51" spans="2:9" s="17" customFormat="1" ht="30" customHeight="1" x14ac:dyDescent="0.25">
      <c r="B51" s="128"/>
      <c r="C51" s="124"/>
      <c r="D51" s="129"/>
      <c r="E51" s="127"/>
      <c r="F51" s="56">
        <v>20</v>
      </c>
      <c r="G51" s="27">
        <v>169000</v>
      </c>
      <c r="H51" s="16">
        <f>G51*E50</f>
        <v>11137100.000000002</v>
      </c>
      <c r="I51" s="134"/>
    </row>
    <row r="52" spans="2:9" s="17" customFormat="1" ht="30" customHeight="1" x14ac:dyDescent="0.25">
      <c r="B52" s="128"/>
      <c r="C52" s="124"/>
      <c r="D52" s="126">
        <v>3</v>
      </c>
      <c r="E52" s="127"/>
      <c r="F52" s="56">
        <v>22</v>
      </c>
      <c r="G52" s="27">
        <v>172000</v>
      </c>
      <c r="H52" s="16">
        <f>G52*E50</f>
        <v>11334800.000000002</v>
      </c>
      <c r="I52" s="134"/>
    </row>
    <row r="53" spans="2:9" s="17" customFormat="1" ht="30" customHeight="1" x14ac:dyDescent="0.25">
      <c r="B53" s="128"/>
      <c r="C53" s="125"/>
      <c r="D53" s="129"/>
      <c r="E53" s="129"/>
      <c r="F53" s="9">
        <v>23</v>
      </c>
      <c r="G53" s="27">
        <v>173000</v>
      </c>
      <c r="H53" s="16">
        <f>G53*E50</f>
        <v>11400700.000000002</v>
      </c>
      <c r="I53" s="133"/>
    </row>
    <row r="54" spans="2:9" s="17" customFormat="1" ht="30" customHeight="1" x14ac:dyDescent="0.25">
      <c r="B54" s="128"/>
      <c r="C54" s="149" t="s">
        <v>11</v>
      </c>
      <c r="D54" s="128">
        <v>2.7</v>
      </c>
      <c r="E54" s="126">
        <v>76.900000000000006</v>
      </c>
      <c r="F54" s="56">
        <v>2.2999999999999998</v>
      </c>
      <c r="G54" s="27">
        <v>165000</v>
      </c>
      <c r="H54" s="16">
        <f>G54*E54</f>
        <v>12688500.000000002</v>
      </c>
      <c r="I54" s="132" t="s">
        <v>90</v>
      </c>
    </row>
    <row r="55" spans="2:9" s="17" customFormat="1" ht="30" customHeight="1" x14ac:dyDescent="0.25">
      <c r="B55" s="128"/>
      <c r="C55" s="149"/>
      <c r="D55" s="128"/>
      <c r="E55" s="127"/>
      <c r="F55" s="56">
        <v>4.5</v>
      </c>
      <c r="G55" s="27">
        <v>166000</v>
      </c>
      <c r="H55" s="16">
        <f>G55*E54</f>
        <v>12765400.000000002</v>
      </c>
      <c r="I55" s="138"/>
    </row>
    <row r="56" spans="2:9" s="17" customFormat="1" ht="30" customHeight="1" x14ac:dyDescent="0.25">
      <c r="B56" s="128"/>
      <c r="C56" s="149"/>
      <c r="D56" s="128"/>
      <c r="E56" s="127"/>
      <c r="F56" s="56">
        <v>7.8</v>
      </c>
      <c r="G56" s="27">
        <v>167000</v>
      </c>
      <c r="H56" s="16">
        <f>G56*E54</f>
        <v>12842300.000000002</v>
      </c>
      <c r="I56" s="138"/>
    </row>
    <row r="57" spans="2:9" s="17" customFormat="1" ht="30" customHeight="1" x14ac:dyDescent="0.25">
      <c r="B57" s="128"/>
      <c r="C57" s="149"/>
      <c r="D57" s="128"/>
      <c r="E57" s="127"/>
      <c r="F57" s="56" t="s">
        <v>102</v>
      </c>
      <c r="G57" s="27">
        <v>168000</v>
      </c>
      <c r="H57" s="16">
        <f>G57*E54</f>
        <v>12919200.000000002</v>
      </c>
      <c r="I57" s="138"/>
    </row>
    <row r="58" spans="2:9" s="17" customFormat="1" ht="30" customHeight="1" x14ac:dyDescent="0.25">
      <c r="B58" s="128"/>
      <c r="C58" s="149"/>
      <c r="D58" s="128"/>
      <c r="E58" s="129"/>
      <c r="F58" s="56">
        <v>12</v>
      </c>
      <c r="G58" s="27">
        <v>169000</v>
      </c>
      <c r="H58" s="16">
        <f>G58*E54</f>
        <v>12996100.000000002</v>
      </c>
      <c r="I58" s="139"/>
    </row>
    <row r="59" spans="2:9" ht="83.1" customHeight="1" x14ac:dyDescent="0.2">
      <c r="B59" s="130"/>
      <c r="C59" s="130"/>
      <c r="D59" s="130"/>
      <c r="E59" s="130"/>
      <c r="F59" s="130"/>
      <c r="G59" s="130"/>
      <c r="H59" s="130"/>
      <c r="I59" s="130"/>
    </row>
  </sheetData>
  <customSheetViews>
    <customSheetView guid="{0C71BB79-45A1-49FF-BA26-CBBA5CEAA8A9}" scale="85" showPageBreaks="1" fitToPage="1" printArea="1">
      <selection activeCell="F26" sqref="F26"/>
      <rowBreaks count="1" manualBreakCount="1">
        <brk id="50" max="8" man="1"/>
      </rowBreaks>
      <colBreaks count="1" manualBreakCount="1">
        <brk id="10" max="1048575" man="1"/>
      </colBreaks>
      <pageMargins left="0.7" right="0.7" top="0.75" bottom="0.75" header="0.3" footer="0.3"/>
      <pageSetup paperSize="9" scale="45" fitToHeight="0" orientation="portrait" r:id="rId1"/>
    </customSheetView>
    <customSheetView guid="{2C4207F9-5B07-42EB-BF12-03AC378D5EE8}" scale="85" fitToPage="1" topLeftCell="A37">
      <selection activeCell="B51" sqref="B51:I51"/>
      <rowBreaks count="1" manualBreakCount="1">
        <brk id="32" max="8" man="1"/>
      </rowBreaks>
      <colBreaks count="1" manualBreakCount="1">
        <brk id="10" max="1048575" man="1"/>
      </colBreaks>
      <pageMargins left="0.7" right="0.7" top="0.75" bottom="0.75" header="0.3" footer="0.3"/>
      <pageSetup paperSize="8" scale="56" orientation="portrait" r:id="rId2"/>
    </customSheetView>
    <customSheetView guid="{ED436C23-2AC0-472F-9252-4D89D1A5D782}" scale="85" fitToPage="1" topLeftCell="A32">
      <selection activeCell="F45" sqref="F45"/>
      <rowBreaks count="1" manualBreakCount="1">
        <brk id="33" max="8" man="1"/>
      </rowBreaks>
      <colBreaks count="1" manualBreakCount="1">
        <brk id="10" max="1048575" man="1"/>
      </colBreaks>
      <pageMargins left="0.7" right="0.7" top="0.75" bottom="0.75" header="0.3" footer="0.3"/>
      <pageSetup paperSize="9" scale="46" fitToHeight="0" orientation="portrait" r:id="rId3"/>
    </customSheetView>
  </customSheetViews>
  <mergeCells count="59">
    <mergeCell ref="B6:B37"/>
    <mergeCell ref="C21:C28"/>
    <mergeCell ref="E21:E28"/>
    <mergeCell ref="D52:D53"/>
    <mergeCell ref="D46:D51"/>
    <mergeCell ref="D27:D28"/>
    <mergeCell ref="D21:D26"/>
    <mergeCell ref="B40:B58"/>
    <mergeCell ref="D44:D45"/>
    <mergeCell ref="D40:D43"/>
    <mergeCell ref="C54:C58"/>
    <mergeCell ref="D54:D58"/>
    <mergeCell ref="E54:E58"/>
    <mergeCell ref="C34:C37"/>
    <mergeCell ref="C29:C33"/>
    <mergeCell ref="I21:I23"/>
    <mergeCell ref="D29:D31"/>
    <mergeCell ref="D32:D33"/>
    <mergeCell ref="E34:E35"/>
    <mergeCell ref="D34:D36"/>
    <mergeCell ref="I24:I28"/>
    <mergeCell ref="I29:I30"/>
    <mergeCell ref="I34:I35"/>
    <mergeCell ref="I36:I37"/>
    <mergeCell ref="E36:E37"/>
    <mergeCell ref="E31:E33"/>
    <mergeCell ref="E29:E30"/>
    <mergeCell ref="I31:I33"/>
    <mergeCell ref="B1:I1"/>
    <mergeCell ref="B2:I2"/>
    <mergeCell ref="B3:I3"/>
    <mergeCell ref="B4:I4"/>
    <mergeCell ref="C6:C12"/>
    <mergeCell ref="D11:D12"/>
    <mergeCell ref="D6:D10"/>
    <mergeCell ref="E6:E12"/>
    <mergeCell ref="B59:I59"/>
    <mergeCell ref="B38:I38"/>
    <mergeCell ref="C40:C42"/>
    <mergeCell ref="E40:E42"/>
    <mergeCell ref="I40:I41"/>
    <mergeCell ref="C46:C53"/>
    <mergeCell ref="E46:E49"/>
    <mergeCell ref="I46:I53"/>
    <mergeCell ref="E50:E53"/>
    <mergeCell ref="E43:E45"/>
    <mergeCell ref="I43:I45"/>
    <mergeCell ref="C43:C45"/>
    <mergeCell ref="I54:I58"/>
    <mergeCell ref="F46:F47"/>
    <mergeCell ref="G46:G47"/>
    <mergeCell ref="H46:H47"/>
    <mergeCell ref="I6:I12"/>
    <mergeCell ref="E13:E16"/>
    <mergeCell ref="E17:E20"/>
    <mergeCell ref="D13:D14"/>
    <mergeCell ref="D15:D16"/>
    <mergeCell ref="D17:D19"/>
    <mergeCell ref="I13:I19"/>
  </mergeCells>
  <pageMargins left="0.7" right="0.7" top="0.75" bottom="0.75" header="0.3" footer="0.3"/>
  <pageSetup paperSize="9" scale="45" fitToHeight="0" orientation="portrait" r:id="rId4"/>
  <rowBreaks count="1" manualBreakCount="1">
    <brk id="38" max="8" man="1"/>
  </rowBreaks>
  <colBreaks count="1" manualBreakCount="1">
    <brk id="10" max="104857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B9955"/>
    <pageSetUpPr fitToPage="1"/>
  </sheetPr>
  <dimension ref="A1:L63"/>
  <sheetViews>
    <sheetView tabSelected="1" topLeftCell="A4" zoomScale="85" zoomScaleNormal="85" zoomScaleSheetLayoutView="100" workbookViewId="0">
      <selection activeCell="F53" sqref="F53"/>
    </sheetView>
  </sheetViews>
  <sheetFormatPr defaultColWidth="9.140625" defaultRowHeight="12.75" x14ac:dyDescent="0.2"/>
  <cols>
    <col min="1" max="1" width="4" style="23" customWidth="1"/>
    <col min="2" max="5" width="15.7109375" style="21" customWidth="1"/>
    <col min="6" max="6" width="24.7109375" style="20" customWidth="1"/>
    <col min="7" max="7" width="15.7109375" style="29" customWidth="1"/>
    <col min="8" max="8" width="24" style="21" customWidth="1"/>
    <col min="9" max="9" width="64.7109375" style="25" customWidth="1"/>
    <col min="10" max="10" width="9.140625" style="23"/>
    <col min="11" max="11" width="12" style="23" customWidth="1"/>
    <col min="12" max="16384" width="9.140625" style="23"/>
  </cols>
  <sheetData>
    <row r="1" spans="2:12" ht="350.1" customHeight="1" x14ac:dyDescent="0.2">
      <c r="B1" s="146"/>
      <c r="C1" s="146"/>
      <c r="D1" s="146"/>
      <c r="E1" s="146"/>
      <c r="F1" s="146"/>
      <c r="G1" s="146"/>
      <c r="H1" s="146"/>
      <c r="I1" s="146"/>
    </row>
    <row r="2" spans="2:12" ht="26.25" customHeight="1" x14ac:dyDescent="0.2">
      <c r="B2" s="147" t="s">
        <v>18</v>
      </c>
      <c r="C2" s="147"/>
      <c r="D2" s="147"/>
      <c r="E2" s="147"/>
      <c r="F2" s="147"/>
      <c r="G2" s="147"/>
      <c r="H2" s="147"/>
      <c r="I2" s="147"/>
      <c r="J2" s="21"/>
      <c r="K2" s="21"/>
      <c r="L2" s="21"/>
    </row>
    <row r="3" spans="2:12" ht="21.75" customHeight="1" x14ac:dyDescent="0.2">
      <c r="B3" s="152">
        <v>45084</v>
      </c>
      <c r="C3" s="152"/>
      <c r="D3" s="152"/>
      <c r="E3" s="152"/>
      <c r="F3" s="152"/>
      <c r="G3" s="152"/>
      <c r="H3" s="152"/>
      <c r="I3" s="152"/>
      <c r="J3" s="21"/>
      <c r="K3" s="21"/>
      <c r="L3" s="21"/>
    </row>
    <row r="4" spans="2:12" ht="60" customHeight="1" x14ac:dyDescent="0.2">
      <c r="B4" s="131" t="s">
        <v>54</v>
      </c>
      <c r="C4" s="131"/>
      <c r="D4" s="131"/>
      <c r="E4" s="131"/>
      <c r="F4" s="131"/>
      <c r="G4" s="131"/>
      <c r="H4" s="131"/>
      <c r="I4" s="131"/>
    </row>
    <row r="5" spans="2:12" ht="41.25" customHeight="1" x14ac:dyDescent="0.2">
      <c r="B5" s="2" t="s">
        <v>1</v>
      </c>
      <c r="C5" s="2" t="s">
        <v>2</v>
      </c>
      <c r="D5" s="2" t="s">
        <v>15</v>
      </c>
      <c r="E5" s="2" t="s">
        <v>4</v>
      </c>
      <c r="F5" s="2" t="s">
        <v>5</v>
      </c>
      <c r="G5" s="26" t="s">
        <v>7</v>
      </c>
      <c r="H5" s="2" t="s">
        <v>8</v>
      </c>
      <c r="I5" s="2" t="s">
        <v>6</v>
      </c>
    </row>
    <row r="6" spans="2:12" s="24" customFormat="1" ht="30" customHeight="1" x14ac:dyDescent="0.2">
      <c r="B6" s="153" t="s">
        <v>14</v>
      </c>
      <c r="C6" s="123" t="s">
        <v>11</v>
      </c>
      <c r="D6" s="126">
        <v>2.7</v>
      </c>
      <c r="E6" s="126">
        <v>44.2</v>
      </c>
      <c r="F6" s="114">
        <v>12.14</v>
      </c>
      <c r="G6" s="98">
        <v>176000</v>
      </c>
      <c r="H6" s="36">
        <f>G6*E6</f>
        <v>7779200.0000000009</v>
      </c>
      <c r="I6" s="132" t="s">
        <v>77</v>
      </c>
    </row>
    <row r="7" spans="2:12" s="24" customFormat="1" ht="30" customHeight="1" x14ac:dyDescent="0.2">
      <c r="B7" s="154"/>
      <c r="C7" s="124"/>
      <c r="D7" s="127"/>
      <c r="E7" s="127"/>
      <c r="F7" s="51" t="s">
        <v>78</v>
      </c>
      <c r="G7" s="54">
        <v>177000</v>
      </c>
      <c r="H7" s="36">
        <f>G7*E6</f>
        <v>7823400.0000000009</v>
      </c>
      <c r="I7" s="134"/>
    </row>
    <row r="8" spans="2:12" s="24" customFormat="1" ht="30" customHeight="1" x14ac:dyDescent="0.2">
      <c r="B8" s="154"/>
      <c r="C8" s="124"/>
      <c r="D8" s="129"/>
      <c r="E8" s="127"/>
      <c r="F8" s="51" t="s">
        <v>16</v>
      </c>
      <c r="G8" s="54">
        <v>178000</v>
      </c>
      <c r="H8" s="36">
        <f>G8*E6</f>
        <v>7867600.0000000009</v>
      </c>
      <c r="I8" s="134"/>
    </row>
    <row r="9" spans="2:12" s="24" customFormat="1" ht="30" customHeight="1" x14ac:dyDescent="0.2">
      <c r="B9" s="154"/>
      <c r="C9" s="124"/>
      <c r="D9" s="126">
        <v>3</v>
      </c>
      <c r="E9" s="127"/>
      <c r="F9" s="51">
        <v>22</v>
      </c>
      <c r="G9" s="54">
        <v>181000</v>
      </c>
      <c r="H9" s="36">
        <f>G9*E6</f>
        <v>8000200.0000000009</v>
      </c>
      <c r="I9" s="134"/>
    </row>
    <row r="10" spans="2:12" s="24" customFormat="1" ht="30" customHeight="1" x14ac:dyDescent="0.2">
      <c r="B10" s="154"/>
      <c r="C10" s="125"/>
      <c r="D10" s="129"/>
      <c r="E10" s="127"/>
      <c r="F10" s="53">
        <v>23</v>
      </c>
      <c r="G10" s="27">
        <v>182000</v>
      </c>
      <c r="H10" s="16">
        <f>G10*E6</f>
        <v>8044400.0000000009</v>
      </c>
      <c r="I10" s="139"/>
    </row>
    <row r="11" spans="2:12" s="24" customFormat="1" ht="30" customHeight="1" x14ac:dyDescent="0.2">
      <c r="B11" s="154"/>
      <c r="C11" s="123" t="s">
        <v>13</v>
      </c>
      <c r="D11" s="128">
        <v>2.7</v>
      </c>
      <c r="E11" s="126">
        <v>51.8</v>
      </c>
      <c r="F11" s="57">
        <v>4</v>
      </c>
      <c r="G11" s="60">
        <v>164000</v>
      </c>
      <c r="H11" s="36">
        <f>G11*E11</f>
        <v>8495200</v>
      </c>
      <c r="I11" s="132" t="s">
        <v>41</v>
      </c>
    </row>
    <row r="12" spans="2:12" s="24" customFormat="1" ht="30" customHeight="1" x14ac:dyDescent="0.2">
      <c r="B12" s="154"/>
      <c r="C12" s="124"/>
      <c r="D12" s="128"/>
      <c r="E12" s="127"/>
      <c r="F12" s="57" t="s">
        <v>74</v>
      </c>
      <c r="G12" s="60">
        <v>165000</v>
      </c>
      <c r="H12" s="36">
        <f>G12*E11</f>
        <v>8547000</v>
      </c>
      <c r="I12" s="134"/>
    </row>
    <row r="13" spans="2:12" s="24" customFormat="1" ht="30" customHeight="1" x14ac:dyDescent="0.2">
      <c r="B13" s="154"/>
      <c r="C13" s="124"/>
      <c r="D13" s="128"/>
      <c r="E13" s="127"/>
      <c r="F13" s="57" t="s">
        <v>108</v>
      </c>
      <c r="G13" s="60">
        <v>166000</v>
      </c>
      <c r="H13" s="36">
        <f>G13*E11</f>
        <v>8598800</v>
      </c>
      <c r="I13" s="134"/>
    </row>
    <row r="14" spans="2:12" s="24" customFormat="1" ht="30" customHeight="1" x14ac:dyDescent="0.2">
      <c r="B14" s="154"/>
      <c r="C14" s="124"/>
      <c r="D14" s="128"/>
      <c r="E14" s="127"/>
      <c r="F14" s="56" t="s">
        <v>76</v>
      </c>
      <c r="G14" s="27">
        <v>167000</v>
      </c>
      <c r="H14" s="16">
        <f>G14*E11</f>
        <v>8650600</v>
      </c>
      <c r="I14" s="138"/>
    </row>
    <row r="15" spans="2:12" s="24" customFormat="1" ht="30" customHeight="1" x14ac:dyDescent="0.2">
      <c r="B15" s="154"/>
      <c r="C15" s="124"/>
      <c r="D15" s="128"/>
      <c r="E15" s="127"/>
      <c r="F15" s="56" t="s">
        <v>16</v>
      </c>
      <c r="G15" s="27">
        <v>168000</v>
      </c>
      <c r="H15" s="16">
        <f>G15*E11</f>
        <v>8702400</v>
      </c>
      <c r="I15" s="138"/>
    </row>
    <row r="16" spans="2:12" s="24" customFormat="1" ht="30" customHeight="1" x14ac:dyDescent="0.2">
      <c r="B16" s="154"/>
      <c r="C16" s="124"/>
      <c r="D16" s="126">
        <v>3</v>
      </c>
      <c r="E16" s="127"/>
      <c r="F16" s="56">
        <v>22</v>
      </c>
      <c r="G16" s="27">
        <v>171000</v>
      </c>
      <c r="H16" s="16">
        <f>G16*E11</f>
        <v>8857800</v>
      </c>
      <c r="I16" s="138"/>
    </row>
    <row r="17" spans="2:9" s="24" customFormat="1" ht="30" customHeight="1" x14ac:dyDescent="0.2">
      <c r="B17" s="154"/>
      <c r="C17" s="125"/>
      <c r="D17" s="129"/>
      <c r="E17" s="127"/>
      <c r="F17" s="56">
        <v>23</v>
      </c>
      <c r="G17" s="27">
        <v>172000</v>
      </c>
      <c r="H17" s="16">
        <f>G17*E11</f>
        <v>8909600</v>
      </c>
      <c r="I17" s="139"/>
    </row>
    <row r="18" spans="2:9" s="24" customFormat="1" ht="30" customHeight="1" x14ac:dyDescent="0.2">
      <c r="B18" s="154"/>
      <c r="C18" s="123" t="s">
        <v>12</v>
      </c>
      <c r="D18" s="128">
        <v>2.7</v>
      </c>
      <c r="E18" s="126">
        <v>53.9</v>
      </c>
      <c r="F18" s="51" t="s">
        <v>83</v>
      </c>
      <c r="G18" s="54">
        <v>165000</v>
      </c>
      <c r="H18" s="36">
        <f>G18*E18</f>
        <v>8893500</v>
      </c>
      <c r="I18" s="150" t="s">
        <v>79</v>
      </c>
    </row>
    <row r="19" spans="2:9" s="24" customFormat="1" ht="30" customHeight="1" x14ac:dyDescent="0.2">
      <c r="B19" s="154"/>
      <c r="C19" s="124"/>
      <c r="D19" s="128"/>
      <c r="E19" s="127"/>
      <c r="F19" s="53" t="s">
        <v>10</v>
      </c>
      <c r="G19" s="27">
        <v>165000</v>
      </c>
      <c r="H19" s="36">
        <f>G19*E18</f>
        <v>8893500</v>
      </c>
      <c r="I19" s="151"/>
    </row>
    <row r="20" spans="2:9" s="24" customFormat="1" ht="30" customHeight="1" x14ac:dyDescent="0.2">
      <c r="B20" s="154"/>
      <c r="C20" s="124"/>
      <c r="D20" s="128"/>
      <c r="E20" s="127"/>
      <c r="F20" s="53" t="s">
        <v>17</v>
      </c>
      <c r="G20" s="27">
        <v>165000</v>
      </c>
      <c r="H20" s="36">
        <f>G20*E18</f>
        <v>8893500</v>
      </c>
      <c r="I20" s="151"/>
    </row>
    <row r="21" spans="2:9" s="24" customFormat="1" ht="30" customHeight="1" x14ac:dyDescent="0.2">
      <c r="B21" s="154"/>
      <c r="C21" s="124"/>
      <c r="D21" s="126">
        <v>3</v>
      </c>
      <c r="E21" s="127"/>
      <c r="F21" s="56">
        <v>22</v>
      </c>
      <c r="G21" s="27">
        <v>168000</v>
      </c>
      <c r="H21" s="36">
        <f>G21*E18</f>
        <v>9055200</v>
      </c>
      <c r="I21" s="151"/>
    </row>
    <row r="22" spans="2:9" s="24" customFormat="1" ht="30" customHeight="1" x14ac:dyDescent="0.2">
      <c r="B22" s="154"/>
      <c r="C22" s="124"/>
      <c r="D22" s="129"/>
      <c r="E22" s="127"/>
      <c r="F22" s="53">
        <v>23</v>
      </c>
      <c r="G22" s="27">
        <v>169000</v>
      </c>
      <c r="H22" s="36">
        <f>G22*E18</f>
        <v>9109100</v>
      </c>
      <c r="I22" s="151"/>
    </row>
    <row r="23" spans="2:9" s="24" customFormat="1" ht="30" customHeight="1" x14ac:dyDescent="0.2">
      <c r="B23" s="154"/>
      <c r="C23" s="155" t="s">
        <v>56</v>
      </c>
      <c r="D23" s="126">
        <v>2.7</v>
      </c>
      <c r="E23" s="128">
        <v>55.7</v>
      </c>
      <c r="F23" s="53">
        <v>18.190000000000001</v>
      </c>
      <c r="G23" s="27">
        <v>168000</v>
      </c>
      <c r="H23" s="36">
        <f>G23*E23</f>
        <v>9357600</v>
      </c>
      <c r="I23" s="158" t="s">
        <v>80</v>
      </c>
    </row>
    <row r="24" spans="2:9" s="24" customFormat="1" ht="30" customHeight="1" x14ac:dyDescent="0.2">
      <c r="B24" s="154"/>
      <c r="C24" s="156"/>
      <c r="D24" s="127"/>
      <c r="E24" s="128"/>
      <c r="F24" s="53">
        <v>20</v>
      </c>
      <c r="G24" s="27">
        <v>169000</v>
      </c>
      <c r="H24" s="36">
        <f>G24*E23</f>
        <v>9413300</v>
      </c>
      <c r="I24" s="158"/>
    </row>
    <row r="25" spans="2:9" s="24" customFormat="1" ht="30" customHeight="1" x14ac:dyDescent="0.2">
      <c r="B25" s="154"/>
      <c r="C25" s="156"/>
      <c r="D25" s="129"/>
      <c r="E25" s="128"/>
      <c r="F25" s="53">
        <v>21</v>
      </c>
      <c r="G25" s="27">
        <v>170000</v>
      </c>
      <c r="H25" s="36">
        <f>G25*E23</f>
        <v>9469000</v>
      </c>
      <c r="I25" s="158"/>
    </row>
    <row r="26" spans="2:9" s="24" customFormat="1" ht="30" customHeight="1" x14ac:dyDescent="0.2">
      <c r="B26" s="154"/>
      <c r="C26" s="156"/>
      <c r="D26" s="126">
        <v>3</v>
      </c>
      <c r="E26" s="128"/>
      <c r="F26" s="53">
        <v>22</v>
      </c>
      <c r="G26" s="27">
        <v>172000</v>
      </c>
      <c r="H26" s="36">
        <f>G26*E23</f>
        <v>9580400</v>
      </c>
      <c r="I26" s="158"/>
    </row>
    <row r="27" spans="2:9" s="24" customFormat="1" ht="30" customHeight="1" x14ac:dyDescent="0.2">
      <c r="B27" s="154"/>
      <c r="C27" s="157"/>
      <c r="D27" s="129"/>
      <c r="E27" s="128"/>
      <c r="F27" s="53">
        <v>23</v>
      </c>
      <c r="G27" s="27">
        <v>173000</v>
      </c>
      <c r="H27" s="16">
        <f>G27*E23</f>
        <v>9636100</v>
      </c>
      <c r="I27" s="159"/>
    </row>
    <row r="28" spans="2:9" s="24" customFormat="1" ht="30" customHeight="1" x14ac:dyDescent="0.2">
      <c r="B28" s="154"/>
      <c r="C28" s="123" t="s">
        <v>11</v>
      </c>
      <c r="D28" s="126">
        <v>2.7</v>
      </c>
      <c r="E28" s="126">
        <v>56.1</v>
      </c>
      <c r="F28" s="19" t="s">
        <v>52</v>
      </c>
      <c r="G28" s="27">
        <v>161000</v>
      </c>
      <c r="H28" s="16">
        <f>G28*E28</f>
        <v>9032100</v>
      </c>
      <c r="I28" s="132" t="s">
        <v>44</v>
      </c>
    </row>
    <row r="29" spans="2:9" s="24" customFormat="1" ht="30" customHeight="1" x14ac:dyDescent="0.2">
      <c r="B29" s="154"/>
      <c r="C29" s="124"/>
      <c r="D29" s="127"/>
      <c r="E29" s="127"/>
      <c r="F29" s="63">
        <v>4</v>
      </c>
      <c r="G29" s="64">
        <v>164000</v>
      </c>
      <c r="H29" s="65">
        <f>G29*E28</f>
        <v>9200400</v>
      </c>
      <c r="I29" s="134"/>
    </row>
    <row r="30" spans="2:9" s="24" customFormat="1" ht="30" customHeight="1" x14ac:dyDescent="0.2">
      <c r="B30" s="154"/>
      <c r="C30" s="124"/>
      <c r="D30" s="127"/>
      <c r="E30" s="127"/>
      <c r="F30" s="56" t="s">
        <v>91</v>
      </c>
      <c r="G30" s="28">
        <v>167000</v>
      </c>
      <c r="H30" s="16">
        <f>G30*E28</f>
        <v>9368700</v>
      </c>
      <c r="I30" s="132" t="s">
        <v>47</v>
      </c>
    </row>
    <row r="31" spans="2:9" s="24" customFormat="1" ht="30" customHeight="1" x14ac:dyDescent="0.2">
      <c r="B31" s="154"/>
      <c r="C31" s="124"/>
      <c r="D31" s="129"/>
      <c r="E31" s="127"/>
      <c r="F31" s="56" t="s">
        <v>16</v>
      </c>
      <c r="G31" s="27">
        <v>168000</v>
      </c>
      <c r="H31" s="16">
        <f>G31*E28</f>
        <v>9424800</v>
      </c>
      <c r="I31" s="138"/>
    </row>
    <row r="32" spans="2:9" s="24" customFormat="1" ht="30" customHeight="1" x14ac:dyDescent="0.2">
      <c r="B32" s="154"/>
      <c r="C32" s="124"/>
      <c r="D32" s="128">
        <v>3</v>
      </c>
      <c r="E32" s="127"/>
      <c r="F32" s="56">
        <v>22</v>
      </c>
      <c r="G32" s="27">
        <v>171000</v>
      </c>
      <c r="H32" s="16">
        <f>G32*E28</f>
        <v>9593100</v>
      </c>
      <c r="I32" s="138"/>
    </row>
    <row r="33" spans="2:9" s="24" customFormat="1" ht="30" customHeight="1" x14ac:dyDescent="0.2">
      <c r="B33" s="154"/>
      <c r="C33" s="124"/>
      <c r="D33" s="128"/>
      <c r="E33" s="127"/>
      <c r="F33" s="56">
        <v>23</v>
      </c>
      <c r="G33" s="27">
        <v>172000</v>
      </c>
      <c r="H33" s="16">
        <f>G33*E28</f>
        <v>9649200</v>
      </c>
      <c r="I33" s="139"/>
    </row>
    <row r="34" spans="2:9" s="24" customFormat="1" ht="30" customHeight="1" x14ac:dyDescent="0.2">
      <c r="B34" s="154"/>
      <c r="C34" s="58"/>
      <c r="D34" s="126">
        <v>2.7</v>
      </c>
      <c r="E34" s="126">
        <v>59.2</v>
      </c>
      <c r="F34" s="56" t="s">
        <v>95</v>
      </c>
      <c r="G34" s="27">
        <v>159000</v>
      </c>
      <c r="H34" s="16">
        <f>G34*E34</f>
        <v>9412800</v>
      </c>
      <c r="I34" s="132" t="s">
        <v>84</v>
      </c>
    </row>
    <row r="35" spans="2:9" s="24" customFormat="1" ht="30" customHeight="1" x14ac:dyDescent="0.2">
      <c r="B35" s="154"/>
      <c r="C35" s="58"/>
      <c r="D35" s="127"/>
      <c r="E35" s="127"/>
      <c r="F35" s="56">
        <v>6.7</v>
      </c>
      <c r="G35" s="27">
        <v>160000</v>
      </c>
      <c r="H35" s="16">
        <f>G35*E34</f>
        <v>9472000</v>
      </c>
      <c r="I35" s="134"/>
    </row>
    <row r="36" spans="2:9" s="24" customFormat="1" ht="30" customHeight="1" x14ac:dyDescent="0.2">
      <c r="B36" s="154"/>
      <c r="C36" s="58"/>
      <c r="D36" s="127"/>
      <c r="E36" s="127"/>
      <c r="F36" s="56" t="s">
        <v>72</v>
      </c>
      <c r="G36" s="27">
        <v>161000</v>
      </c>
      <c r="H36" s="16">
        <f>G36*E34</f>
        <v>9531200</v>
      </c>
      <c r="I36" s="139"/>
    </row>
    <row r="37" spans="2:9" s="24" customFormat="1" ht="30" customHeight="1" x14ac:dyDescent="0.2">
      <c r="B37" s="154"/>
      <c r="C37" s="58"/>
      <c r="D37" s="127"/>
      <c r="E37" s="126">
        <v>63.1</v>
      </c>
      <c r="F37" s="56" t="s">
        <v>96</v>
      </c>
      <c r="G37" s="27">
        <v>159000</v>
      </c>
      <c r="H37" s="16">
        <f>G37*E37</f>
        <v>10032900</v>
      </c>
      <c r="I37" s="132" t="s">
        <v>88</v>
      </c>
    </row>
    <row r="38" spans="2:9" s="24" customFormat="1" ht="30" customHeight="1" x14ac:dyDescent="0.2">
      <c r="B38" s="154"/>
      <c r="C38" s="58"/>
      <c r="D38" s="127"/>
      <c r="E38" s="127"/>
      <c r="F38" s="56" t="s">
        <v>97</v>
      </c>
      <c r="G38" s="27">
        <v>160000</v>
      </c>
      <c r="H38" s="16">
        <f>G38*E37</f>
        <v>10096000</v>
      </c>
      <c r="I38" s="134"/>
    </row>
    <row r="39" spans="2:9" s="24" customFormat="1" ht="30" customHeight="1" x14ac:dyDescent="0.2">
      <c r="B39" s="154"/>
      <c r="C39" s="58"/>
      <c r="D39" s="129"/>
      <c r="E39" s="127"/>
      <c r="F39" s="56">
        <v>20</v>
      </c>
      <c r="G39" s="27">
        <v>161000</v>
      </c>
      <c r="H39" s="16">
        <f>G39*E37</f>
        <v>10159100</v>
      </c>
      <c r="I39" s="134"/>
    </row>
    <row r="40" spans="2:9" s="24" customFormat="1" ht="30" customHeight="1" x14ac:dyDescent="0.2">
      <c r="B40" s="154"/>
      <c r="C40" s="58"/>
      <c r="D40" s="128">
        <v>3</v>
      </c>
      <c r="E40" s="127"/>
      <c r="F40" s="56">
        <v>22</v>
      </c>
      <c r="G40" s="27">
        <v>164000</v>
      </c>
      <c r="H40" s="16">
        <f>G40*E37</f>
        <v>10348400</v>
      </c>
      <c r="I40" s="134"/>
    </row>
    <row r="41" spans="2:9" s="24" customFormat="1" ht="30" customHeight="1" x14ac:dyDescent="0.2">
      <c r="B41" s="154"/>
      <c r="C41" s="58"/>
      <c r="D41" s="128"/>
      <c r="E41" s="127"/>
      <c r="F41" s="56">
        <v>23</v>
      </c>
      <c r="G41" s="27">
        <v>165000</v>
      </c>
      <c r="H41" s="16">
        <f>G41*E37</f>
        <v>10411500</v>
      </c>
      <c r="I41" s="139"/>
    </row>
    <row r="42" spans="2:9" s="24" customFormat="1" ht="30" customHeight="1" x14ac:dyDescent="0.2">
      <c r="B42" s="154"/>
      <c r="C42" s="58"/>
      <c r="D42" s="126">
        <v>2.7</v>
      </c>
      <c r="E42" s="128">
        <v>60</v>
      </c>
      <c r="F42" s="56">
        <v>13</v>
      </c>
      <c r="G42" s="27">
        <v>163000</v>
      </c>
      <c r="H42" s="16">
        <f>G42*E42</f>
        <v>9780000</v>
      </c>
      <c r="I42" s="123" t="s">
        <v>22</v>
      </c>
    </row>
    <row r="43" spans="2:9" s="24" customFormat="1" ht="30" customHeight="1" x14ac:dyDescent="0.2">
      <c r="B43" s="154"/>
      <c r="C43" s="123" t="s">
        <v>57</v>
      </c>
      <c r="D43" s="127"/>
      <c r="E43" s="128"/>
      <c r="F43" s="56">
        <v>14.16</v>
      </c>
      <c r="G43" s="27">
        <v>164000</v>
      </c>
      <c r="H43" s="16">
        <f>G43*E42</f>
        <v>9840000</v>
      </c>
      <c r="I43" s="125"/>
    </row>
    <row r="44" spans="2:9" s="24" customFormat="1" ht="30" customHeight="1" x14ac:dyDescent="0.2">
      <c r="B44" s="154"/>
      <c r="C44" s="124"/>
      <c r="D44" s="129"/>
      <c r="E44" s="126">
        <v>60.1</v>
      </c>
      <c r="F44" s="56" t="s">
        <v>17</v>
      </c>
      <c r="G44" s="27">
        <v>165000</v>
      </c>
      <c r="H44" s="16">
        <f>G44*E44</f>
        <v>9916500</v>
      </c>
      <c r="I44" s="123" t="s">
        <v>98</v>
      </c>
    </row>
    <row r="45" spans="2:9" s="24" customFormat="1" ht="30" customHeight="1" x14ac:dyDescent="0.2">
      <c r="B45" s="154"/>
      <c r="C45" s="124"/>
      <c r="D45" s="59">
        <v>3</v>
      </c>
      <c r="E45" s="127"/>
      <c r="F45" s="56">
        <v>22.23</v>
      </c>
      <c r="G45" s="27">
        <v>168000</v>
      </c>
      <c r="H45" s="16">
        <f>G45*E44</f>
        <v>10096800</v>
      </c>
      <c r="I45" s="125"/>
    </row>
    <row r="46" spans="2:9" ht="60" customHeight="1" x14ac:dyDescent="0.2">
      <c r="B46" s="131" t="s">
        <v>9</v>
      </c>
      <c r="C46" s="131"/>
      <c r="D46" s="131"/>
      <c r="E46" s="131"/>
      <c r="F46" s="131"/>
      <c r="G46" s="131"/>
      <c r="H46" s="131"/>
      <c r="I46" s="131"/>
    </row>
    <row r="47" spans="2:9" ht="42.75" customHeight="1" x14ac:dyDescent="0.2"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6" t="s">
        <v>7</v>
      </c>
      <c r="H47" s="2" t="s">
        <v>8</v>
      </c>
      <c r="I47" s="2" t="s">
        <v>6</v>
      </c>
    </row>
    <row r="48" spans="2:9" s="24" customFormat="1" ht="30" customHeight="1" x14ac:dyDescent="0.2">
      <c r="B48" s="128" t="s">
        <v>14</v>
      </c>
      <c r="C48" s="123" t="s">
        <v>55</v>
      </c>
      <c r="D48" s="55">
        <v>2.7</v>
      </c>
      <c r="E48" s="126">
        <v>59.2</v>
      </c>
      <c r="F48" s="56" t="s">
        <v>103</v>
      </c>
      <c r="G48" s="27">
        <v>173000</v>
      </c>
      <c r="H48" s="16">
        <f>G48*E48</f>
        <v>10241600</v>
      </c>
      <c r="I48" s="132" t="s">
        <v>92</v>
      </c>
    </row>
    <row r="49" spans="1:9" s="24" customFormat="1" ht="30" customHeight="1" x14ac:dyDescent="0.2">
      <c r="B49" s="128"/>
      <c r="C49" s="124"/>
      <c r="D49" s="128">
        <v>3</v>
      </c>
      <c r="E49" s="127"/>
      <c r="F49" s="56">
        <v>22</v>
      </c>
      <c r="G49" s="27">
        <v>176000</v>
      </c>
      <c r="H49" s="16">
        <f>G49*E48</f>
        <v>10419200</v>
      </c>
      <c r="I49" s="134"/>
    </row>
    <row r="50" spans="1:9" s="24" customFormat="1" ht="30" customHeight="1" x14ac:dyDescent="0.2">
      <c r="B50" s="128"/>
      <c r="C50" s="125"/>
      <c r="D50" s="128"/>
      <c r="E50" s="127"/>
      <c r="F50" s="56">
        <v>23</v>
      </c>
      <c r="G50" s="27">
        <v>177000</v>
      </c>
      <c r="H50" s="16">
        <f>G50*E48</f>
        <v>10478400</v>
      </c>
      <c r="I50" s="139"/>
    </row>
    <row r="51" spans="1:9" s="24" customFormat="1" ht="30" customHeight="1" x14ac:dyDescent="0.2">
      <c r="B51" s="128"/>
      <c r="C51" s="123" t="s">
        <v>56</v>
      </c>
      <c r="D51" s="127">
        <v>2.7</v>
      </c>
      <c r="E51" s="126">
        <v>56.3</v>
      </c>
      <c r="F51" s="56">
        <v>3.4</v>
      </c>
      <c r="G51" s="27">
        <v>167000</v>
      </c>
      <c r="H51" s="16">
        <f>G51*E51</f>
        <v>9402100</v>
      </c>
      <c r="I51" s="132" t="s">
        <v>50</v>
      </c>
    </row>
    <row r="52" spans="1:9" s="24" customFormat="1" ht="30" customHeight="1" x14ac:dyDescent="0.2">
      <c r="B52" s="128"/>
      <c r="C52" s="124"/>
      <c r="D52" s="127"/>
      <c r="E52" s="127"/>
      <c r="F52" s="56" t="s">
        <v>70</v>
      </c>
      <c r="G52" s="27">
        <v>168000</v>
      </c>
      <c r="H52" s="16">
        <f>G52*E51</f>
        <v>9458400</v>
      </c>
      <c r="I52" s="134"/>
    </row>
    <row r="53" spans="1:9" s="24" customFormat="1" ht="30" customHeight="1" x14ac:dyDescent="0.2">
      <c r="B53" s="128"/>
      <c r="C53" s="124"/>
      <c r="D53" s="127"/>
      <c r="E53" s="127"/>
      <c r="F53" s="56">
        <v>16</v>
      </c>
      <c r="G53" s="27">
        <v>169000</v>
      </c>
      <c r="H53" s="16">
        <f>G53*E51</f>
        <v>9514700</v>
      </c>
      <c r="I53" s="133"/>
    </row>
    <row r="54" spans="1:9" s="24" customFormat="1" ht="30" customHeight="1" x14ac:dyDescent="0.2">
      <c r="B54" s="128"/>
      <c r="C54" s="124"/>
      <c r="D54" s="126">
        <v>2.7</v>
      </c>
      <c r="E54" s="128">
        <v>65.900000000000006</v>
      </c>
      <c r="F54" s="56" t="s">
        <v>93</v>
      </c>
      <c r="G54" s="27">
        <v>168000</v>
      </c>
      <c r="H54" s="16">
        <f>G54*E54</f>
        <v>11071200.000000002</v>
      </c>
      <c r="I54" s="134"/>
    </row>
    <row r="55" spans="1:9" s="24" customFormat="1" ht="30" customHeight="1" x14ac:dyDescent="0.2">
      <c r="B55" s="128"/>
      <c r="C55" s="124"/>
      <c r="D55" s="129"/>
      <c r="E55" s="128"/>
      <c r="F55" s="56">
        <v>21</v>
      </c>
      <c r="G55" s="27">
        <v>169000</v>
      </c>
      <c r="H55" s="16">
        <f>G55*E54</f>
        <v>11137100.000000002</v>
      </c>
      <c r="I55" s="134"/>
    </row>
    <row r="56" spans="1:9" s="24" customFormat="1" ht="30" customHeight="1" x14ac:dyDescent="0.2">
      <c r="B56" s="128"/>
      <c r="C56" s="124"/>
      <c r="D56" s="128">
        <v>3</v>
      </c>
      <c r="E56" s="128"/>
      <c r="F56" s="56">
        <v>22</v>
      </c>
      <c r="G56" s="27">
        <v>172000</v>
      </c>
      <c r="H56" s="16">
        <f>G56*E54</f>
        <v>11334800.000000002</v>
      </c>
      <c r="I56" s="134"/>
    </row>
    <row r="57" spans="1:9" s="24" customFormat="1" ht="30" customHeight="1" x14ac:dyDescent="0.2">
      <c r="B57" s="128"/>
      <c r="C57" s="125"/>
      <c r="D57" s="128"/>
      <c r="E57" s="128"/>
      <c r="F57" s="56">
        <v>23</v>
      </c>
      <c r="G57" s="27">
        <v>173000</v>
      </c>
      <c r="H57" s="16">
        <f>G57*E54</f>
        <v>11400700.000000002</v>
      </c>
      <c r="I57" s="133"/>
    </row>
    <row r="58" spans="1:9" s="24" customFormat="1" ht="30" customHeight="1" x14ac:dyDescent="0.2">
      <c r="B58" s="128"/>
      <c r="C58" s="123" t="s">
        <v>94</v>
      </c>
      <c r="D58" s="126">
        <v>2.7</v>
      </c>
      <c r="E58" s="126">
        <v>76.900000000000006</v>
      </c>
      <c r="F58" s="19" t="s">
        <v>99</v>
      </c>
      <c r="G58" s="27">
        <v>163000</v>
      </c>
      <c r="H58" s="16">
        <f>G58*E58</f>
        <v>12534700</v>
      </c>
      <c r="I58" s="132" t="s">
        <v>90</v>
      </c>
    </row>
    <row r="59" spans="1:9" s="24" customFormat="1" ht="30" customHeight="1" x14ac:dyDescent="0.2">
      <c r="B59" s="128"/>
      <c r="C59" s="124"/>
      <c r="D59" s="127"/>
      <c r="E59" s="127"/>
      <c r="F59" s="62">
        <v>4</v>
      </c>
      <c r="G59" s="27">
        <v>166000</v>
      </c>
      <c r="H59" s="16">
        <f>G59*E58</f>
        <v>12765400.000000002</v>
      </c>
      <c r="I59" s="134"/>
    </row>
    <row r="60" spans="1:9" s="24" customFormat="1" ht="30" customHeight="1" x14ac:dyDescent="0.2">
      <c r="A60" s="24">
        <v>7</v>
      </c>
      <c r="B60" s="128"/>
      <c r="C60" s="124"/>
      <c r="D60" s="127"/>
      <c r="E60" s="127"/>
      <c r="F60" s="56">
        <v>7</v>
      </c>
      <c r="G60" s="27">
        <v>167000</v>
      </c>
      <c r="H60" s="16">
        <f>G60*E58</f>
        <v>12842300.000000002</v>
      </c>
      <c r="I60" s="134"/>
    </row>
    <row r="61" spans="1:9" ht="30" customHeight="1" x14ac:dyDescent="0.2">
      <c r="B61" s="128"/>
      <c r="C61" s="124"/>
      <c r="D61" s="127"/>
      <c r="E61" s="127"/>
      <c r="F61" s="56" t="s">
        <v>82</v>
      </c>
      <c r="G61" s="27">
        <v>168000</v>
      </c>
      <c r="H61" s="16">
        <f>G61*E58</f>
        <v>12919200.000000002</v>
      </c>
      <c r="I61" s="134"/>
    </row>
    <row r="62" spans="1:9" ht="30" customHeight="1" x14ac:dyDescent="0.2">
      <c r="B62" s="128"/>
      <c r="C62" s="124"/>
      <c r="D62" s="127"/>
      <c r="E62" s="127"/>
      <c r="F62" s="56">
        <v>11</v>
      </c>
      <c r="G62" s="27">
        <v>169000</v>
      </c>
      <c r="H62" s="16">
        <f>G62*E58</f>
        <v>12996100.000000002</v>
      </c>
      <c r="I62" s="134"/>
    </row>
    <row r="63" spans="1:9" ht="83.1" customHeight="1" x14ac:dyDescent="0.2">
      <c r="B63" s="130"/>
      <c r="C63" s="130"/>
      <c r="D63" s="130"/>
      <c r="E63" s="130"/>
      <c r="F63" s="130"/>
      <c r="G63" s="130"/>
      <c r="H63" s="130"/>
      <c r="I63" s="130"/>
    </row>
  </sheetData>
  <sheetProtection algorithmName="SHA-512" hashValue="slj+ilY0sIkGYAwaRZhroohaI2nY3ZXSnynBzUug0n7l1d7n43UKdB94hkXA7J6o+jl709tE2Eh+cxS7e5/9RQ==" saltValue="MhFjfZAOvUoX2otAxmBLZg==" spinCount="100000" sheet="1" objects="1" scenarios="1"/>
  <customSheetViews>
    <customSheetView guid="{0C71BB79-45A1-49FF-BA26-CBBA5CEAA8A9}" scale="85" showPageBreaks="1" fitToPage="1" printArea="1" topLeftCell="A7">
      <selection activeCell="F13" sqref="F13"/>
      <colBreaks count="1" manualBreakCount="1">
        <brk id="10" max="54" man="1"/>
      </colBreaks>
      <pageMargins left="0.7" right="0.7" top="0.75" bottom="0.75" header="0.3" footer="0.3"/>
      <pageSetup paperSize="9" scale="44" fitToHeight="0" orientation="portrait" r:id="rId1"/>
    </customSheetView>
    <customSheetView guid="{2C4207F9-5B07-42EB-BF12-03AC378D5EE8}" scale="85" fitToPage="1">
      <selection activeCell="J38" sqref="J38"/>
      <rowBreaks count="1" manualBreakCount="1">
        <brk id="32" max="8" man="1"/>
      </rowBreaks>
      <colBreaks count="1" manualBreakCount="1">
        <brk id="10" max="54" man="1"/>
      </colBreaks>
      <pageMargins left="0.7" right="0.7" top="0.75" bottom="0.75" header="0.3" footer="0.3"/>
      <pageSetup paperSize="8" scale="57" orientation="portrait" r:id="rId2"/>
    </customSheetView>
    <customSheetView guid="{ED436C23-2AC0-472F-9252-4D89D1A5D782}" scale="85" topLeftCell="A4">
      <selection activeCell="L11" sqref="L11"/>
      <rowBreaks count="1" manualBreakCount="1">
        <brk id="33" max="8" man="1"/>
      </rowBreaks>
      <colBreaks count="1" manualBreakCount="1">
        <brk id="10" max="54" man="1"/>
      </colBreaks>
      <pageMargins left="0.7" right="0.7" top="0.75" bottom="0.75" header="0.3" footer="0.3"/>
      <pageSetup paperSize="9" scale="44" orientation="portrait" r:id="rId3"/>
    </customSheetView>
  </customSheetViews>
  <mergeCells count="63">
    <mergeCell ref="I28:I29"/>
    <mergeCell ref="I30:I33"/>
    <mergeCell ref="E42:E43"/>
    <mergeCell ref="I34:I36"/>
    <mergeCell ref="I37:I41"/>
    <mergeCell ref="D23:D25"/>
    <mergeCell ref="D26:D27"/>
    <mergeCell ref="D32:D33"/>
    <mergeCell ref="D28:D31"/>
    <mergeCell ref="E34:E36"/>
    <mergeCell ref="D34:D39"/>
    <mergeCell ref="E37:E41"/>
    <mergeCell ref="D40:D41"/>
    <mergeCell ref="D42:D44"/>
    <mergeCell ref="C43:C45"/>
    <mergeCell ref="D51:D53"/>
    <mergeCell ref="E51:E53"/>
    <mergeCell ref="D49:D50"/>
    <mergeCell ref="E44:E45"/>
    <mergeCell ref="B46:I46"/>
    <mergeCell ref="B48:B62"/>
    <mergeCell ref="I42:I43"/>
    <mergeCell ref="I44:I45"/>
    <mergeCell ref="I51:I53"/>
    <mergeCell ref="C54:C57"/>
    <mergeCell ref="I54:I57"/>
    <mergeCell ref="E54:E57"/>
    <mergeCell ref="C48:C50"/>
    <mergeCell ref="E48:E50"/>
    <mergeCell ref="I48:I50"/>
    <mergeCell ref="C51:C53"/>
    <mergeCell ref="B63:I63"/>
    <mergeCell ref="I58:I62"/>
    <mergeCell ref="D56:D57"/>
    <mergeCell ref="D54:D55"/>
    <mergeCell ref="D58:D62"/>
    <mergeCell ref="E58:E62"/>
    <mergeCell ref="C58:C62"/>
    <mergeCell ref="B1:I1"/>
    <mergeCell ref="B2:I2"/>
    <mergeCell ref="B3:I3"/>
    <mergeCell ref="B4:I4"/>
    <mergeCell ref="C6:C10"/>
    <mergeCell ref="E6:E10"/>
    <mergeCell ref="I6:I10"/>
    <mergeCell ref="B6:B45"/>
    <mergeCell ref="D6:D8"/>
    <mergeCell ref="C28:C33"/>
    <mergeCell ref="E28:E33"/>
    <mergeCell ref="D9:D10"/>
    <mergeCell ref="E23:E27"/>
    <mergeCell ref="C23:C27"/>
    <mergeCell ref="I23:I27"/>
    <mergeCell ref="C18:C22"/>
    <mergeCell ref="C11:C17"/>
    <mergeCell ref="D11:D15"/>
    <mergeCell ref="E18:E22"/>
    <mergeCell ref="I18:I22"/>
    <mergeCell ref="E11:E17"/>
    <mergeCell ref="I11:I17"/>
    <mergeCell ref="D16:D17"/>
    <mergeCell ref="D18:D20"/>
    <mergeCell ref="D21:D22"/>
  </mergeCells>
  <pageMargins left="0.7" right="0.7" top="0.75" bottom="0.75" header="0.3" footer="0.3"/>
  <pageSetup paperSize="9" scale="44" fitToHeight="0" orientation="portrait" r:id="rId4"/>
  <colBreaks count="1" manualBreakCount="1">
    <brk id="10" max="54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8"/>
  <sheetViews>
    <sheetView topLeftCell="A4" zoomScale="85" zoomScaleNormal="60" zoomScalePageLayoutView="55" workbookViewId="0">
      <selection activeCell="G19" sqref="G19"/>
    </sheetView>
  </sheetViews>
  <sheetFormatPr defaultColWidth="9.140625" defaultRowHeight="12.75" x14ac:dyDescent="0.2"/>
  <cols>
    <col min="1" max="4" width="15.7109375" style="1" customWidth="1"/>
    <col min="5" max="5" width="24.7109375" style="1" customWidth="1"/>
    <col min="6" max="6" width="15.7109375" style="31" customWidth="1"/>
    <col min="7" max="7" width="15.7109375" style="44" customWidth="1"/>
    <col min="8" max="8" width="64.7109375" style="1" customWidth="1"/>
    <col min="9" max="9" width="12.7109375" style="1" bestFit="1" customWidth="1"/>
    <col min="10" max="16384" width="9.140625" style="1"/>
  </cols>
  <sheetData>
    <row r="1" spans="1:8" ht="350.1" customHeight="1" x14ac:dyDescent="0.2">
      <c r="A1" s="170"/>
      <c r="B1" s="170"/>
      <c r="C1" s="170"/>
      <c r="D1" s="170"/>
      <c r="E1" s="170"/>
      <c r="F1" s="170"/>
      <c r="G1" s="170"/>
      <c r="H1" s="170"/>
    </row>
    <row r="2" spans="1:8" ht="30" customHeight="1" x14ac:dyDescent="0.2">
      <c r="A2" s="147" t="s">
        <v>18</v>
      </c>
      <c r="B2" s="147"/>
      <c r="C2" s="147"/>
      <c r="D2" s="147"/>
      <c r="E2" s="147"/>
      <c r="F2" s="147"/>
      <c r="G2" s="147"/>
      <c r="H2" s="147"/>
    </row>
    <row r="3" spans="1:8" ht="15" customHeight="1" x14ac:dyDescent="0.2">
      <c r="A3" s="152">
        <v>45211</v>
      </c>
      <c r="B3" s="152"/>
      <c r="C3" s="152"/>
      <c r="D3" s="152"/>
      <c r="E3" s="152"/>
      <c r="F3" s="152"/>
      <c r="G3" s="152"/>
      <c r="H3" s="152"/>
    </row>
    <row r="4" spans="1:8" ht="69.9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</row>
    <row r="5" spans="1:8" ht="25.5" customHeight="1" x14ac:dyDescent="0.2">
      <c r="A5" s="172" t="s">
        <v>104</v>
      </c>
      <c r="B5" s="173"/>
      <c r="C5" s="173"/>
      <c r="D5" s="173"/>
      <c r="E5" s="173"/>
      <c r="F5" s="173"/>
      <c r="G5" s="173"/>
      <c r="H5" s="174"/>
    </row>
    <row r="6" spans="1:8" ht="45" customHeight="1" x14ac:dyDescent="0.2">
      <c r="A6" s="2" t="s">
        <v>1</v>
      </c>
      <c r="B6" s="2" t="s">
        <v>2</v>
      </c>
      <c r="C6" s="2" t="s">
        <v>15</v>
      </c>
      <c r="D6" s="2" t="s">
        <v>4</v>
      </c>
      <c r="E6" s="80" t="s">
        <v>5</v>
      </c>
      <c r="F6" s="81" t="s">
        <v>7</v>
      </c>
      <c r="G6" s="80" t="s">
        <v>8</v>
      </c>
      <c r="H6" s="2" t="s">
        <v>6</v>
      </c>
    </row>
    <row r="7" spans="1:8" ht="48.75" customHeight="1" x14ac:dyDescent="0.2">
      <c r="A7" s="171" t="s">
        <v>14</v>
      </c>
      <c r="B7" s="123" t="s">
        <v>55</v>
      </c>
      <c r="C7" s="126">
        <v>3</v>
      </c>
      <c r="D7" s="126">
        <v>44.7</v>
      </c>
      <c r="E7" s="126">
        <v>22</v>
      </c>
      <c r="F7" s="142">
        <v>175000</v>
      </c>
      <c r="G7" s="165">
        <f>F7*D7</f>
        <v>7822500.0000000009</v>
      </c>
      <c r="H7" s="123" t="s">
        <v>31</v>
      </c>
    </row>
    <row r="8" spans="1:8" ht="39.75" customHeight="1" x14ac:dyDescent="0.2">
      <c r="A8" s="167"/>
      <c r="B8" s="125"/>
      <c r="C8" s="129"/>
      <c r="D8" s="129"/>
      <c r="E8" s="129"/>
      <c r="F8" s="143"/>
      <c r="G8" s="166"/>
      <c r="H8" s="125"/>
    </row>
    <row r="9" spans="1:8" ht="30" customHeight="1" x14ac:dyDescent="0.2">
      <c r="A9" s="105" t="s">
        <v>42</v>
      </c>
      <c r="B9" s="103" t="s">
        <v>56</v>
      </c>
      <c r="C9" s="102">
        <v>2.7</v>
      </c>
      <c r="D9" s="102">
        <v>54.2</v>
      </c>
      <c r="E9" s="102">
        <v>16.170000000000002</v>
      </c>
      <c r="F9" s="98">
        <v>165000</v>
      </c>
      <c r="G9" s="100">
        <f>SUM($D$9*F9)</f>
        <v>8943000</v>
      </c>
      <c r="H9" s="104" t="s">
        <v>60</v>
      </c>
    </row>
    <row r="10" spans="1:8" ht="30" customHeight="1" x14ac:dyDescent="0.2">
      <c r="A10" s="43"/>
      <c r="B10" s="67" t="s">
        <v>12</v>
      </c>
      <c r="C10" s="49">
        <v>2.7</v>
      </c>
      <c r="D10" s="66">
        <v>55.7</v>
      </c>
      <c r="E10" s="120" t="s">
        <v>34</v>
      </c>
      <c r="F10" s="27">
        <v>165000</v>
      </c>
      <c r="G10" s="3">
        <f>SUM($D$10*F10)</f>
        <v>9190500</v>
      </c>
      <c r="H10" s="68" t="s">
        <v>32</v>
      </c>
    </row>
    <row r="11" spans="1:8" ht="30" customHeight="1" x14ac:dyDescent="0.2">
      <c r="A11" s="167"/>
      <c r="B11" s="123" t="s">
        <v>58</v>
      </c>
      <c r="C11" s="126">
        <v>2.7</v>
      </c>
      <c r="D11" s="126">
        <v>56.1</v>
      </c>
      <c r="E11" s="163">
        <v>17.190000000000001</v>
      </c>
      <c r="F11" s="142">
        <v>164000</v>
      </c>
      <c r="G11" s="165">
        <f>SUM($D$11*F11)</f>
        <v>9200400</v>
      </c>
      <c r="H11" s="42" t="s">
        <v>62</v>
      </c>
    </row>
    <row r="12" spans="1:8" ht="30" customHeight="1" x14ac:dyDescent="0.2">
      <c r="A12" s="167"/>
      <c r="B12" s="124"/>
      <c r="C12" s="127"/>
      <c r="D12" s="127"/>
      <c r="E12" s="164"/>
      <c r="F12" s="143"/>
      <c r="G12" s="166"/>
      <c r="H12" s="168" t="s">
        <v>61</v>
      </c>
    </row>
    <row r="13" spans="1:8" ht="30" customHeight="1" x14ac:dyDescent="0.2">
      <c r="A13" s="167"/>
      <c r="B13" s="124"/>
      <c r="C13" s="127"/>
      <c r="D13" s="127"/>
      <c r="E13" s="89">
        <v>21</v>
      </c>
      <c r="F13" s="27">
        <v>165000</v>
      </c>
      <c r="G13" s="3">
        <f>SUM($D$11*F13)</f>
        <v>9256500</v>
      </c>
      <c r="H13" s="169"/>
    </row>
    <row r="14" spans="1:8" ht="30" customHeight="1" x14ac:dyDescent="0.2">
      <c r="A14" s="167"/>
      <c r="B14" s="123" t="s">
        <v>11</v>
      </c>
      <c r="C14" s="126">
        <v>2.7</v>
      </c>
      <c r="D14" s="128">
        <v>59.8</v>
      </c>
      <c r="E14" s="89">
        <v>13</v>
      </c>
      <c r="F14" s="27">
        <v>160000</v>
      </c>
      <c r="G14" s="3">
        <f>F14*D14</f>
        <v>9568000</v>
      </c>
      <c r="H14" s="123" t="s">
        <v>22</v>
      </c>
    </row>
    <row r="15" spans="1:8" ht="30" customHeight="1" x14ac:dyDescent="0.2">
      <c r="A15" s="167"/>
      <c r="B15" s="124"/>
      <c r="C15" s="127"/>
      <c r="D15" s="128"/>
      <c r="E15" s="39">
        <v>17</v>
      </c>
      <c r="F15" s="27">
        <v>162000</v>
      </c>
      <c r="G15" s="3">
        <f>F15*D14</f>
        <v>9687600</v>
      </c>
      <c r="H15" s="125"/>
    </row>
    <row r="16" spans="1:8" ht="30" customHeight="1" x14ac:dyDescent="0.2">
      <c r="A16" s="167"/>
      <c r="B16" s="124"/>
      <c r="C16" s="129"/>
      <c r="D16" s="88">
        <v>59.9</v>
      </c>
      <c r="E16" s="89">
        <v>19</v>
      </c>
      <c r="F16" s="27">
        <v>163000</v>
      </c>
      <c r="G16" s="3">
        <f>D16*F16</f>
        <v>9763700</v>
      </c>
      <c r="H16" s="96" t="s">
        <v>63</v>
      </c>
    </row>
    <row r="17" spans="1:10" ht="30" customHeight="1" x14ac:dyDescent="0.2">
      <c r="A17" s="167"/>
      <c r="B17" s="123" t="s">
        <v>55</v>
      </c>
      <c r="C17" s="126">
        <v>2.7</v>
      </c>
      <c r="D17" s="128">
        <v>59.4</v>
      </c>
      <c r="E17" s="89">
        <v>2</v>
      </c>
      <c r="F17" s="27">
        <v>161000</v>
      </c>
      <c r="G17" s="3">
        <f>SUM($D$17*F17)</f>
        <v>9563400</v>
      </c>
      <c r="H17" s="132" t="s">
        <v>64</v>
      </c>
    </row>
    <row r="18" spans="1:10" ht="30" customHeight="1" x14ac:dyDescent="0.2">
      <c r="A18" s="167"/>
      <c r="B18" s="124"/>
      <c r="C18" s="127"/>
      <c r="D18" s="128"/>
      <c r="E18" s="89">
        <v>3</v>
      </c>
      <c r="F18" s="27">
        <v>162000</v>
      </c>
      <c r="G18" s="3">
        <f>SUM($D$17*F18)</f>
        <v>9622800</v>
      </c>
      <c r="H18" s="134"/>
    </row>
    <row r="19" spans="1:10" ht="30" customHeight="1" x14ac:dyDescent="0.2">
      <c r="A19" s="167"/>
      <c r="B19" s="124"/>
      <c r="C19" s="127"/>
      <c r="D19" s="128"/>
      <c r="E19" s="39">
        <v>4.5999999999999996</v>
      </c>
      <c r="F19" s="27">
        <v>163000</v>
      </c>
      <c r="G19" s="3">
        <f>SUM($D$17*F19)</f>
        <v>9682200</v>
      </c>
      <c r="H19" s="134"/>
    </row>
    <row r="20" spans="1:10" ht="30" customHeight="1" x14ac:dyDescent="0.2">
      <c r="A20" s="167"/>
      <c r="B20" s="124"/>
      <c r="C20" s="127"/>
      <c r="D20" s="128"/>
      <c r="E20" s="39" t="s">
        <v>33</v>
      </c>
      <c r="F20" s="27">
        <v>164000</v>
      </c>
      <c r="G20" s="3">
        <f>F20*D17</f>
        <v>9741600</v>
      </c>
      <c r="H20" s="138"/>
    </row>
    <row r="21" spans="1:10" ht="30" customHeight="1" x14ac:dyDescent="0.2">
      <c r="A21" s="167"/>
      <c r="B21" s="124"/>
      <c r="C21" s="129"/>
      <c r="D21" s="117">
        <v>63.1</v>
      </c>
      <c r="E21" s="79">
        <v>21</v>
      </c>
      <c r="F21" s="72">
        <v>165000</v>
      </c>
      <c r="G21" s="106">
        <f>SUM($D$21*F21)</f>
        <v>10411500</v>
      </c>
      <c r="H21" s="118" t="s">
        <v>65</v>
      </c>
    </row>
    <row r="22" spans="1:10" ht="69.95" customHeight="1" x14ac:dyDescent="0.2">
      <c r="A22" s="131" t="s">
        <v>9</v>
      </c>
      <c r="B22" s="131"/>
      <c r="C22" s="131"/>
      <c r="D22" s="131"/>
      <c r="E22" s="160"/>
      <c r="F22" s="160"/>
      <c r="G22" s="160"/>
      <c r="H22" s="131"/>
    </row>
    <row r="23" spans="1:10" ht="45" customHeight="1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6" t="s">
        <v>7</v>
      </c>
      <c r="G23" s="2" t="s">
        <v>8</v>
      </c>
      <c r="H23" s="2" t="s">
        <v>6</v>
      </c>
    </row>
    <row r="24" spans="1:10" ht="30" customHeight="1" x14ac:dyDescent="0.2">
      <c r="A24" s="161" t="s">
        <v>14</v>
      </c>
      <c r="B24" s="122" t="s">
        <v>12</v>
      </c>
      <c r="C24" s="120">
        <v>2.7</v>
      </c>
      <c r="D24" s="119">
        <v>56.5</v>
      </c>
      <c r="E24" s="37">
        <v>5</v>
      </c>
      <c r="F24" s="30">
        <v>165000</v>
      </c>
      <c r="G24" s="6">
        <f>F24*$D$24</f>
        <v>9322500</v>
      </c>
      <c r="H24" s="121" t="s">
        <v>66</v>
      </c>
      <c r="I24" s="5"/>
      <c r="J24" s="5"/>
    </row>
    <row r="25" spans="1:10" ht="40.5" customHeight="1" x14ac:dyDescent="0.2">
      <c r="A25" s="162"/>
      <c r="B25" s="86" t="s">
        <v>57</v>
      </c>
      <c r="C25" s="39">
        <v>2.7</v>
      </c>
      <c r="D25" s="94">
        <v>66.099999999999994</v>
      </c>
      <c r="E25" s="94">
        <v>20</v>
      </c>
      <c r="F25" s="27">
        <v>165000</v>
      </c>
      <c r="G25" s="3">
        <f>F25*D25</f>
        <v>10906499.999999998</v>
      </c>
      <c r="H25" s="95" t="s">
        <v>67</v>
      </c>
      <c r="I25" s="5"/>
      <c r="J25" s="5"/>
    </row>
    <row r="26" spans="1:10" ht="30" customHeight="1" x14ac:dyDescent="0.2">
      <c r="A26" s="162"/>
      <c r="B26" s="84" t="s">
        <v>11</v>
      </c>
      <c r="C26" s="83">
        <v>2.7</v>
      </c>
      <c r="D26" s="107">
        <v>76.7</v>
      </c>
      <c r="E26" s="89">
        <v>2</v>
      </c>
      <c r="F26" s="27">
        <v>162000</v>
      </c>
      <c r="G26" s="82">
        <f>SUM($D$26*F26)</f>
        <v>12425400</v>
      </c>
      <c r="H26" s="108" t="s">
        <v>68</v>
      </c>
      <c r="I26" s="5"/>
      <c r="J26" s="5"/>
    </row>
    <row r="28" spans="1:10" x14ac:dyDescent="0.2">
      <c r="G28" s="4"/>
    </row>
    <row r="34" spans="2:7" ht="18.75" x14ac:dyDescent="0.3">
      <c r="B34" s="7"/>
      <c r="C34" s="7"/>
      <c r="D34" s="7"/>
      <c r="E34" s="7"/>
      <c r="F34" s="32"/>
      <c r="G34" s="7"/>
    </row>
    <row r="35" spans="2:7" ht="18.75" x14ac:dyDescent="0.3">
      <c r="B35" s="7"/>
      <c r="C35" s="7"/>
      <c r="D35" s="7"/>
      <c r="E35" s="7"/>
      <c r="F35" s="32"/>
      <c r="G35" s="7"/>
    </row>
    <row r="36" spans="2:7" ht="18.75" x14ac:dyDescent="0.3">
      <c r="B36" s="7"/>
      <c r="C36" s="7"/>
      <c r="D36" s="7"/>
      <c r="E36" s="7"/>
      <c r="F36" s="32"/>
      <c r="G36" s="7"/>
    </row>
    <row r="37" spans="2:7" ht="18.75" x14ac:dyDescent="0.3">
      <c r="B37" s="7"/>
      <c r="C37" s="7"/>
      <c r="D37" s="7"/>
      <c r="E37" s="7"/>
      <c r="F37" s="32"/>
      <c r="G37" s="7"/>
    </row>
    <row r="38" spans="2:7" ht="18.75" x14ac:dyDescent="0.3">
      <c r="B38" s="7"/>
      <c r="C38" s="7"/>
      <c r="D38" s="7"/>
      <c r="E38" s="7"/>
      <c r="F38" s="32"/>
      <c r="G38" s="7"/>
    </row>
  </sheetData>
  <sheetProtection algorithmName="SHA-512" hashValue="sltBDHUBTJ1C5gJnZQk0Lfg6yKklQqjOAFM3ydKpJqe/DOutqcWiciPJD3u94GUGbypTLchovEyiGX565CktCg==" saltValue="m8qCDVtJsBrp4VJrR2KhmA==" spinCount="100000" sheet="1" objects="1" scenarios="1"/>
  <customSheetViews>
    <customSheetView guid="{0C71BB79-45A1-49FF-BA26-CBBA5CEAA8A9}" scale="85" showPageBreaks="1" fitToPage="1" printArea="1" topLeftCell="A31">
      <selection activeCell="E43" sqref="A43:XFD43"/>
      <rowBreaks count="1" manualBreakCount="1">
        <brk id="29" max="7" man="1"/>
      </rowBreaks>
      <pageMargins left="0.7" right="0.7" top="0.75" bottom="0.75" header="0.3" footer="0.3"/>
      <pageSetup paperSize="9" scale="44" orientation="portrait" r:id="rId1"/>
    </customSheetView>
    <customSheetView guid="{2C4207F9-5B07-42EB-BF12-03AC378D5EE8}" showPageBreaks="1" fitToPage="1">
      <selection activeCell="E17" sqref="E17"/>
      <pageMargins left="0.7" right="0.7" top="0.75" bottom="0.75" header="0.3" footer="0.3"/>
      <pageSetup paperSize="8" scale="63" orientation="portrait" horizontalDpi="300" verticalDpi="300" r:id="rId2"/>
    </customSheetView>
    <customSheetView guid="{ED436C23-2AC0-472F-9252-4D89D1A5D782}" scale="60" showPageBreaks="1" fitToPage="1" printArea="1" topLeftCell="A5">
      <selection activeCell="I1" sqref="A1:I32"/>
      <rowBreaks count="1" manualBreakCount="1">
        <brk id="32" max="7" man="1"/>
      </rowBreaks>
      <pageMargins left="0.7" right="0.7" top="0.75" bottom="0.75" header="0.3" footer="0.3"/>
      <pageSetup paperSize="9" scale="47" fitToHeight="0" orientation="portrait" r:id="rId3"/>
    </customSheetView>
    <customSheetView guid="{7ECC0DC2-2094-4660-A006-B5BB20852384}" scale="85" fitToPage="1" topLeftCell="A31">
      <selection activeCell="F41" sqref="F41"/>
      <pageMargins left="0.7" right="0.7" top="0.75" bottom="0.75" header="0.3" footer="0.3"/>
      <pageSetup paperSize="9" scale="47" fitToHeight="0" orientation="portrait" horizontalDpi="300" verticalDpi="300" r:id="rId4"/>
    </customSheetView>
    <customSheetView guid="{541C2D8A-58B0-4623-ACAE-350109B7B8CF}" scale="85" fitToPage="1" hiddenRows="1" topLeftCell="A4">
      <selection activeCell="P10" sqref="P10"/>
      <pageMargins left="0.7" right="0.7" top="0.75" bottom="0.75" header="0.3" footer="0.3"/>
      <pageSetup paperSize="9" scale="47" fitToHeight="0" orientation="portrait" horizontalDpi="300" verticalDpi="300" r:id="rId5"/>
    </customSheetView>
    <customSheetView guid="{39177DD5-1198-4A08-AA62-DD982BF266D3}" scale="85" fitToPage="1" topLeftCell="A25">
      <selection activeCell="E25" sqref="E1:G1048576"/>
      <pageMargins left="0.7" right="0.7" top="0.75" bottom="0.75" header="0.3" footer="0.3"/>
      <pageSetup paperSize="9" scale="41" fitToHeight="0" orientation="portrait" horizontalDpi="300" verticalDpi="300" r:id="rId6"/>
    </customSheetView>
    <customSheetView guid="{93E24225-0842-49F9-B7E1-4AEF74E7EA48}" scale="85" fitToPage="1" topLeftCell="A19">
      <selection activeCell="F15" sqref="F15"/>
      <pageMargins left="0.7" right="0.7" top="0.75" bottom="0.75" header="0.3" footer="0.3"/>
      <pageSetup paperSize="9" scale="47" fitToHeight="0" orientation="portrait" horizontalDpi="300" verticalDpi="300" r:id="rId7"/>
    </customSheetView>
    <customSheetView guid="{07AE736E-3980-48A7-A947-9DD7C2DC980B}" scale="85" fitToPage="1" topLeftCell="A31">
      <selection activeCell="F41" sqref="F41"/>
      <pageMargins left="0.7" right="0.7" top="0.75" bottom="0.75" header="0.3" footer="0.3"/>
      <pageSetup paperSize="9" scale="47" fitToHeight="0" orientation="portrait" horizontalDpi="300" verticalDpi="300" r:id="rId8"/>
    </customSheetView>
  </customSheetViews>
  <mergeCells count="31">
    <mergeCell ref="D17:D20"/>
    <mergeCell ref="D14:D15"/>
    <mergeCell ref="A1:H1"/>
    <mergeCell ref="A2:H2"/>
    <mergeCell ref="A3:H3"/>
    <mergeCell ref="A7:A8"/>
    <mergeCell ref="A4:H4"/>
    <mergeCell ref="A5:H5"/>
    <mergeCell ref="G7:G8"/>
    <mergeCell ref="F7:F8"/>
    <mergeCell ref="E7:E8"/>
    <mergeCell ref="C7:C8"/>
    <mergeCell ref="D7:D8"/>
    <mergeCell ref="H7:H8"/>
    <mergeCell ref="B7:B8"/>
    <mergeCell ref="A22:H22"/>
    <mergeCell ref="A24:A26"/>
    <mergeCell ref="E11:E12"/>
    <mergeCell ref="F11:F12"/>
    <mergeCell ref="G11:G12"/>
    <mergeCell ref="H14:H15"/>
    <mergeCell ref="A11:A21"/>
    <mergeCell ref="H17:H20"/>
    <mergeCell ref="C11:C13"/>
    <mergeCell ref="H12:H13"/>
    <mergeCell ref="B11:B13"/>
    <mergeCell ref="D11:D13"/>
    <mergeCell ref="B14:B16"/>
    <mergeCell ref="C14:C16"/>
    <mergeCell ref="B17:B21"/>
    <mergeCell ref="C17:C21"/>
  </mergeCells>
  <pageMargins left="0.7" right="0.7" top="0.75" bottom="0.75" header="0.3" footer="0.3"/>
  <pageSetup paperSize="9" scale="47" orientation="portrait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8"/>
  <sheetViews>
    <sheetView zoomScale="85" zoomScaleNormal="70" workbookViewId="0">
      <selection activeCell="E26" sqref="E26"/>
    </sheetView>
  </sheetViews>
  <sheetFormatPr defaultColWidth="9.140625" defaultRowHeight="12.75" x14ac:dyDescent="0.2"/>
  <cols>
    <col min="1" max="4" width="15.7109375" style="1" customWidth="1"/>
    <col min="5" max="5" width="24.7109375" style="1" customWidth="1"/>
    <col min="6" max="6" width="15.7109375" style="31" customWidth="1"/>
    <col min="7" max="7" width="15.7109375" style="44" customWidth="1"/>
    <col min="8" max="8" width="69.28515625" style="1" customWidth="1"/>
    <col min="9" max="9" width="12.7109375" style="1" bestFit="1" customWidth="1"/>
    <col min="10" max="16384" width="9.140625" style="1"/>
  </cols>
  <sheetData>
    <row r="1" spans="1:8" ht="350.1" customHeight="1" x14ac:dyDescent="0.2">
      <c r="A1" s="170"/>
      <c r="B1" s="170"/>
      <c r="C1" s="170"/>
      <c r="D1" s="170"/>
      <c r="E1" s="170"/>
      <c r="F1" s="170"/>
      <c r="G1" s="170"/>
      <c r="H1" s="170"/>
    </row>
    <row r="2" spans="1:8" ht="30" customHeight="1" x14ac:dyDescent="0.2">
      <c r="A2" s="147" t="s">
        <v>18</v>
      </c>
      <c r="B2" s="147"/>
      <c r="C2" s="147"/>
      <c r="D2" s="147"/>
      <c r="E2" s="147"/>
      <c r="F2" s="147"/>
      <c r="G2" s="147"/>
      <c r="H2" s="147"/>
    </row>
    <row r="3" spans="1:8" ht="15" customHeight="1" x14ac:dyDescent="0.2">
      <c r="A3" s="152">
        <f>'Корпус 3'!A3:H3</f>
        <v>45211</v>
      </c>
      <c r="B3" s="152"/>
      <c r="C3" s="152"/>
      <c r="D3" s="152"/>
      <c r="E3" s="152"/>
      <c r="F3" s="152"/>
      <c r="G3" s="152"/>
      <c r="H3" s="152"/>
    </row>
    <row r="4" spans="1:8" ht="69.9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</row>
    <row r="5" spans="1:8" ht="39" customHeight="1" x14ac:dyDescent="0.2">
      <c r="A5" s="172" t="s">
        <v>107</v>
      </c>
      <c r="B5" s="173"/>
      <c r="C5" s="173"/>
      <c r="D5" s="173"/>
      <c r="E5" s="173"/>
      <c r="F5" s="173"/>
      <c r="G5" s="173"/>
      <c r="H5" s="174"/>
    </row>
    <row r="6" spans="1:8" ht="45" customHeight="1" x14ac:dyDescent="0.2">
      <c r="A6" s="2" t="s">
        <v>1</v>
      </c>
      <c r="B6" s="2" t="s">
        <v>2</v>
      </c>
      <c r="C6" s="2" t="s">
        <v>15</v>
      </c>
      <c r="D6" s="2" t="s">
        <v>4</v>
      </c>
      <c r="E6" s="2" t="s">
        <v>5</v>
      </c>
      <c r="F6" s="26" t="s">
        <v>7</v>
      </c>
      <c r="G6" s="2" t="s">
        <v>8</v>
      </c>
      <c r="H6" s="2" t="s">
        <v>6</v>
      </c>
    </row>
    <row r="7" spans="1:8" ht="30" customHeight="1" x14ac:dyDescent="0.2">
      <c r="A7" s="116"/>
      <c r="B7" s="41"/>
      <c r="C7" s="48">
        <v>2.7</v>
      </c>
      <c r="D7" s="115">
        <v>51.4</v>
      </c>
      <c r="E7" s="40">
        <v>20</v>
      </c>
      <c r="F7" s="46">
        <v>165000</v>
      </c>
      <c r="G7" s="45">
        <f>F7*D7</f>
        <v>8481000</v>
      </c>
      <c r="H7" s="114" t="s">
        <v>26</v>
      </c>
    </row>
    <row r="8" spans="1:8" ht="30" customHeight="1" x14ac:dyDescent="0.2">
      <c r="A8" s="177" t="s">
        <v>42</v>
      </c>
      <c r="B8" s="124" t="s">
        <v>29</v>
      </c>
      <c r="C8" s="128">
        <v>2.7</v>
      </c>
      <c r="D8" s="126">
        <v>54.2</v>
      </c>
      <c r="E8" s="126" t="s">
        <v>35</v>
      </c>
      <c r="F8" s="142">
        <v>165000</v>
      </c>
      <c r="G8" s="165">
        <f>SUM($D$8*F8)</f>
        <v>8943000</v>
      </c>
      <c r="H8" s="132" t="s">
        <v>19</v>
      </c>
    </row>
    <row r="9" spans="1:8" ht="30" customHeight="1" x14ac:dyDescent="0.2">
      <c r="A9" s="177"/>
      <c r="B9" s="124"/>
      <c r="C9" s="128"/>
      <c r="D9" s="127"/>
      <c r="E9" s="129"/>
      <c r="F9" s="143"/>
      <c r="G9" s="166"/>
      <c r="H9" s="138"/>
    </row>
    <row r="10" spans="1:8" ht="30" customHeight="1" x14ac:dyDescent="0.2">
      <c r="A10" s="177"/>
      <c r="B10" s="124"/>
      <c r="C10" s="128"/>
      <c r="D10" s="127"/>
      <c r="E10" s="85">
        <v>20</v>
      </c>
      <c r="F10" s="27">
        <v>166000</v>
      </c>
      <c r="G10" s="3">
        <f>SUM($D$8*F10)</f>
        <v>8997200</v>
      </c>
      <c r="H10" s="138"/>
    </row>
    <row r="11" spans="1:8" ht="30" customHeight="1" x14ac:dyDescent="0.2">
      <c r="A11" s="43"/>
      <c r="B11" s="87" t="s">
        <v>13</v>
      </c>
      <c r="C11" s="40">
        <v>2.7</v>
      </c>
      <c r="D11" s="88">
        <v>55.7</v>
      </c>
      <c r="E11" s="89" t="s">
        <v>36</v>
      </c>
      <c r="F11" s="27">
        <v>165000</v>
      </c>
      <c r="G11" s="3">
        <f>SUM($D$11*F11)</f>
        <v>9190500</v>
      </c>
      <c r="H11" s="93" t="s">
        <v>32</v>
      </c>
    </row>
    <row r="12" spans="1:8" ht="30" customHeight="1" x14ac:dyDescent="0.2">
      <c r="A12" s="167"/>
      <c r="B12" s="123" t="s">
        <v>11</v>
      </c>
      <c r="C12" s="126">
        <v>2.7</v>
      </c>
      <c r="D12" s="126">
        <v>56.1</v>
      </c>
      <c r="E12" s="19" t="s">
        <v>100</v>
      </c>
      <c r="F12" s="27">
        <v>160000</v>
      </c>
      <c r="G12" s="3">
        <f>SUM($D$12*F12)</f>
        <v>8976000</v>
      </c>
      <c r="H12" s="132" t="s">
        <v>27</v>
      </c>
    </row>
    <row r="13" spans="1:8" ht="30" customHeight="1" x14ac:dyDescent="0.2">
      <c r="A13" s="167"/>
      <c r="B13" s="124"/>
      <c r="C13" s="127"/>
      <c r="D13" s="127"/>
      <c r="E13" s="19" t="s">
        <v>101</v>
      </c>
      <c r="F13" s="27">
        <v>161000</v>
      </c>
      <c r="G13" s="3">
        <f>SUM($D$12*F13)</f>
        <v>9032100</v>
      </c>
      <c r="H13" s="138"/>
    </row>
    <row r="14" spans="1:8" ht="30" customHeight="1" x14ac:dyDescent="0.2">
      <c r="A14" s="167"/>
      <c r="B14" s="124"/>
      <c r="C14" s="127"/>
      <c r="D14" s="127"/>
      <c r="E14" s="37" t="s">
        <v>37</v>
      </c>
      <c r="F14" s="27">
        <v>164000</v>
      </c>
      <c r="G14" s="3">
        <f>SUM($D$12*F14)</f>
        <v>9200400</v>
      </c>
      <c r="H14" s="132" t="s">
        <v>28</v>
      </c>
    </row>
    <row r="15" spans="1:8" ht="30" customHeight="1" x14ac:dyDescent="0.2">
      <c r="A15" s="167"/>
      <c r="B15" s="124"/>
      <c r="C15" s="127"/>
      <c r="D15" s="127"/>
      <c r="E15" s="88" t="s">
        <v>30</v>
      </c>
      <c r="F15" s="98">
        <v>165000</v>
      </c>
      <c r="G15" s="100">
        <f>SUM($D$12*F15)</f>
        <v>9256500</v>
      </c>
      <c r="H15" s="134"/>
    </row>
    <row r="16" spans="1:8" ht="30" customHeight="1" x14ac:dyDescent="0.2">
      <c r="A16" s="167"/>
      <c r="B16" s="123" t="s">
        <v>25</v>
      </c>
      <c r="C16" s="126">
        <v>2.7</v>
      </c>
      <c r="D16" s="176">
        <v>59.8</v>
      </c>
      <c r="E16" s="73" t="s">
        <v>46</v>
      </c>
      <c r="F16" s="74">
        <f>G16/D16</f>
        <v>155800</v>
      </c>
      <c r="G16" s="75">
        <v>9316840</v>
      </c>
      <c r="H16" s="111" t="s">
        <v>22</v>
      </c>
    </row>
    <row r="17" spans="1:10" ht="30" customHeight="1" x14ac:dyDescent="0.2">
      <c r="A17" s="167"/>
      <c r="B17" s="124"/>
      <c r="C17" s="127"/>
      <c r="D17" s="176"/>
      <c r="E17" s="73">
        <v>16.170000000000002</v>
      </c>
      <c r="F17" s="74">
        <f>G17/D16</f>
        <v>156750</v>
      </c>
      <c r="G17" s="75">
        <v>9373650</v>
      </c>
      <c r="H17" s="112"/>
    </row>
    <row r="18" spans="1:10" ht="30" customHeight="1" x14ac:dyDescent="0.2">
      <c r="A18" s="167"/>
      <c r="B18" s="124"/>
      <c r="C18" s="129"/>
      <c r="D18" s="109">
        <v>59.9</v>
      </c>
      <c r="E18" s="76" t="s">
        <v>16</v>
      </c>
      <c r="F18" s="77">
        <f>G18/D18</f>
        <v>157700</v>
      </c>
      <c r="G18" s="78">
        <v>9446230</v>
      </c>
      <c r="H18" s="113" t="s">
        <v>23</v>
      </c>
    </row>
    <row r="19" spans="1:10" ht="30" customHeight="1" x14ac:dyDescent="0.2">
      <c r="A19" s="167"/>
      <c r="B19" s="123" t="s">
        <v>11</v>
      </c>
      <c r="C19" s="126">
        <v>2.7</v>
      </c>
      <c r="D19" s="126">
        <v>59.4</v>
      </c>
      <c r="E19" s="90">
        <v>2</v>
      </c>
      <c r="F19" s="99">
        <v>160000</v>
      </c>
      <c r="G19" s="101">
        <f>SUM($D$19*F19)</f>
        <v>9504000</v>
      </c>
      <c r="H19" s="132" t="s">
        <v>20</v>
      </c>
    </row>
    <row r="20" spans="1:10" ht="30" customHeight="1" x14ac:dyDescent="0.2">
      <c r="A20" s="167"/>
      <c r="B20" s="124"/>
      <c r="C20" s="127"/>
      <c r="D20" s="127"/>
      <c r="E20" s="39">
        <v>3</v>
      </c>
      <c r="F20" s="98">
        <v>161000</v>
      </c>
      <c r="G20" s="110">
        <f>SUM($D$19*F20)</f>
        <v>9563400</v>
      </c>
      <c r="H20" s="134"/>
    </row>
    <row r="21" spans="1:10" ht="30" customHeight="1" x14ac:dyDescent="0.2">
      <c r="A21" s="167"/>
      <c r="B21" s="124"/>
      <c r="C21" s="127"/>
      <c r="D21" s="127"/>
      <c r="E21" s="39">
        <v>7</v>
      </c>
      <c r="F21" s="27">
        <v>163000</v>
      </c>
      <c r="G21" s="110">
        <f>SUM($D$19*F21)</f>
        <v>9682200</v>
      </c>
      <c r="H21" s="138"/>
    </row>
    <row r="22" spans="1:10" ht="30" customHeight="1" x14ac:dyDescent="0.2">
      <c r="A22" s="167"/>
      <c r="B22" s="124"/>
      <c r="C22" s="129"/>
      <c r="D22" s="88">
        <v>63.1</v>
      </c>
      <c r="E22" s="69" t="s">
        <v>73</v>
      </c>
      <c r="F22" s="70">
        <v>166000</v>
      </c>
      <c r="G22" s="71">
        <f>SUM($D$22*F22)</f>
        <v>10474600</v>
      </c>
      <c r="H22" s="91" t="s">
        <v>21</v>
      </c>
    </row>
    <row r="23" spans="1:10" ht="69.95" customHeight="1" x14ac:dyDescent="0.2">
      <c r="A23" s="131" t="s">
        <v>9</v>
      </c>
      <c r="B23" s="131"/>
      <c r="C23" s="131"/>
      <c r="D23" s="131"/>
      <c r="E23" s="160"/>
      <c r="F23" s="160"/>
      <c r="G23" s="160"/>
      <c r="H23" s="131"/>
    </row>
    <row r="24" spans="1:10" ht="45" customHeight="1" x14ac:dyDescent="0.2">
      <c r="A24" s="2" t="s">
        <v>1</v>
      </c>
      <c r="B24" s="2" t="s">
        <v>2</v>
      </c>
      <c r="C24" s="2" t="s">
        <v>3</v>
      </c>
      <c r="D24" s="2" t="s">
        <v>4</v>
      </c>
      <c r="E24" s="80" t="s">
        <v>5</v>
      </c>
      <c r="F24" s="81" t="s">
        <v>7</v>
      </c>
      <c r="G24" s="80" t="s">
        <v>8</v>
      </c>
      <c r="H24" s="2" t="s">
        <v>6</v>
      </c>
    </row>
    <row r="25" spans="1:10" ht="30" customHeight="1" x14ac:dyDescent="0.2">
      <c r="A25" s="175"/>
      <c r="B25" s="92" t="s">
        <v>13</v>
      </c>
      <c r="C25" s="39">
        <v>2.7</v>
      </c>
      <c r="D25" s="39">
        <v>56.5</v>
      </c>
      <c r="E25" s="89">
        <v>9</v>
      </c>
      <c r="F25" s="27">
        <v>165000</v>
      </c>
      <c r="G25" s="3">
        <f>SUM($D$25*F25)</f>
        <v>9322500</v>
      </c>
      <c r="H25" s="97" t="s">
        <v>69</v>
      </c>
      <c r="I25" s="5"/>
      <c r="J25" s="5"/>
    </row>
    <row r="26" spans="1:10" ht="30" customHeight="1" x14ac:dyDescent="0.2">
      <c r="A26" s="175"/>
      <c r="B26" s="38" t="s">
        <v>11</v>
      </c>
      <c r="C26" s="39">
        <v>2.7</v>
      </c>
      <c r="D26" s="39">
        <v>76.7</v>
      </c>
      <c r="E26" s="19" t="s">
        <v>52</v>
      </c>
      <c r="F26" s="27">
        <v>167000</v>
      </c>
      <c r="G26" s="3">
        <f>SUM($D$26*F26)</f>
        <v>12808900</v>
      </c>
      <c r="H26" s="47" t="s">
        <v>24</v>
      </c>
      <c r="I26" s="5"/>
      <c r="J26" s="5"/>
    </row>
    <row r="28" spans="1:10" x14ac:dyDescent="0.2">
      <c r="G28" s="4"/>
    </row>
    <row r="34" spans="2:7" ht="18.75" x14ac:dyDescent="0.3">
      <c r="B34" s="7"/>
      <c r="C34" s="8"/>
      <c r="D34" s="8"/>
      <c r="E34" s="8"/>
      <c r="F34" s="33"/>
      <c r="G34" s="7"/>
    </row>
    <row r="35" spans="2:7" ht="18.75" x14ac:dyDescent="0.3">
      <c r="B35" s="7"/>
      <c r="C35" s="7"/>
      <c r="D35" s="7"/>
      <c r="E35" s="7"/>
      <c r="F35" s="32"/>
      <c r="G35" s="7"/>
    </row>
    <row r="36" spans="2:7" ht="18.75" x14ac:dyDescent="0.3">
      <c r="B36" s="7"/>
      <c r="C36" s="7"/>
      <c r="D36" s="7"/>
      <c r="E36" s="7"/>
      <c r="F36" s="32"/>
      <c r="G36" s="7"/>
    </row>
    <row r="37" spans="2:7" ht="18.75" x14ac:dyDescent="0.3">
      <c r="B37" s="7"/>
      <c r="C37" s="7"/>
      <c r="D37" s="7"/>
      <c r="E37" s="7"/>
      <c r="F37" s="32"/>
      <c r="G37" s="7"/>
    </row>
    <row r="38" spans="2:7" ht="18.75" x14ac:dyDescent="0.3">
      <c r="B38" s="7"/>
      <c r="C38" s="7"/>
      <c r="D38" s="7"/>
      <c r="E38" s="7"/>
      <c r="F38" s="32"/>
      <c r="G38" s="7"/>
    </row>
  </sheetData>
  <sheetProtection algorithmName="SHA-512" hashValue="0qVohf1wXQ66PUFtB3BXs9AZNBxPSFGKozc2OvAJht7bN6AogHNhO6C1InkqHbTxaXTeG9iBzyz9iwT+2/Xzgw==" saltValue="oiox3sdaOGB1KhniPLu8KQ==" spinCount="100000" sheet="1" objects="1" scenarios="1"/>
  <customSheetViews>
    <customSheetView guid="{0C71BB79-45A1-49FF-BA26-CBBA5CEAA8A9}" scale="85" showPageBreaks="1" fitToPage="1" printArea="1" topLeftCell="A31">
      <selection activeCell="A5" sqref="A5:H5"/>
      <pageMargins left="0.7" right="0.7" top="0.75" bottom="0.75" header="0.3" footer="0.3"/>
      <pageSetup paperSize="9" scale="44" orientation="portrait" r:id="rId1"/>
    </customSheetView>
    <customSheetView guid="{2C4207F9-5B07-42EB-BF12-03AC378D5EE8}" scale="85" fitToPage="1" topLeftCell="A7">
      <selection activeCell="F9" sqref="F9"/>
      <pageMargins left="0.7" right="0.7" top="0.75" bottom="0.75" header="0.3" footer="0.3"/>
      <pageSetup paperSize="8" scale="59" orientation="portrait" r:id="rId2"/>
    </customSheetView>
    <customSheetView guid="{ED436C23-2AC0-472F-9252-4D89D1A5D782}" scale="70" fitToPage="1" topLeftCell="A19">
      <selection activeCell="I1" sqref="A1:I40"/>
      <pageMargins left="0.7" right="0.7" top="0.75" bottom="0.75" header="0.3" footer="0.3"/>
      <pageSetup paperSize="9" scale="47" fitToHeight="0" orientation="portrait" r:id="rId3"/>
    </customSheetView>
    <customSheetView guid="{7ECC0DC2-2094-4660-A006-B5BB20852384}" scale="85" fitToPage="1" topLeftCell="A43">
      <selection activeCell="F48" sqref="F48"/>
      <pageMargins left="0.7" right="0.7" top="0.75" bottom="0.75" header="0.3" footer="0.3"/>
      <pageSetup paperSize="9" scale="47" fitToHeight="0" orientation="portrait" horizontalDpi="300" verticalDpi="300" r:id="rId4"/>
    </customSheetView>
    <customSheetView guid="{541C2D8A-58B0-4623-ACAE-350109B7B8CF}" scale="85" fitToPage="1" hiddenRows="1" topLeftCell="A57">
      <selection activeCell="H83" sqref="H83"/>
      <pageMargins left="0.7" right="0.7" top="0.75" bottom="0.75" header="0.3" footer="0.3"/>
      <pageSetup paperSize="9" scale="47" fitToHeight="0" orientation="portrait" horizontalDpi="300" verticalDpi="300" r:id="rId5"/>
    </customSheetView>
    <customSheetView guid="{39177DD5-1198-4A08-AA62-DD982BF266D3}" scale="85" fitToPage="1" topLeftCell="A73">
      <selection activeCell="O79" sqref="O79"/>
      <pageMargins left="0.7" right="0.7" top="0.75" bottom="0.75" header="0.3" footer="0.3"/>
      <pageSetup paperSize="9" scale="41" fitToHeight="0" orientation="portrait" horizontalDpi="300" verticalDpi="300" r:id="rId6"/>
    </customSheetView>
    <customSheetView guid="{93E24225-0842-49F9-B7E1-4AEF74E7EA48}" scale="85" fitToPage="1" topLeftCell="A40">
      <selection activeCell="H49" sqref="H49:H50"/>
      <pageMargins left="0.7" right="0.7" top="0.75" bottom="0.75" header="0.3" footer="0.3"/>
      <pageSetup paperSize="9" scale="47" fitToHeight="0" orientation="portrait" horizontalDpi="300" verticalDpi="300" r:id="rId7"/>
    </customSheetView>
    <customSheetView guid="{07AE736E-3980-48A7-A947-9DD7C2DC980B}" scale="85" fitToPage="1" topLeftCell="A37">
      <selection activeCell="F48" sqref="F48"/>
      <pageMargins left="0.7" right="0.7" top="0.75" bottom="0.75" header="0.3" footer="0.3"/>
      <pageSetup paperSize="9" scale="47" fitToHeight="0" orientation="portrait" horizontalDpi="300" verticalDpi="300" r:id="rId8"/>
    </customSheetView>
  </customSheetViews>
  <mergeCells count="28">
    <mergeCell ref="A1:H1"/>
    <mergeCell ref="A2:H2"/>
    <mergeCell ref="A3:H3"/>
    <mergeCell ref="A4:H4"/>
    <mergeCell ref="A5:H5"/>
    <mergeCell ref="A8:A10"/>
    <mergeCell ref="B8:B10"/>
    <mergeCell ref="C8:C10"/>
    <mergeCell ref="D8:D10"/>
    <mergeCell ref="H8:H10"/>
    <mergeCell ref="E8:E9"/>
    <mergeCell ref="F8:F9"/>
    <mergeCell ref="G8:G9"/>
    <mergeCell ref="A25:A26"/>
    <mergeCell ref="A23:H23"/>
    <mergeCell ref="B19:B22"/>
    <mergeCell ref="C19:C22"/>
    <mergeCell ref="D19:D21"/>
    <mergeCell ref="H19:H21"/>
    <mergeCell ref="A12:A22"/>
    <mergeCell ref="B12:B15"/>
    <mergeCell ref="C12:C15"/>
    <mergeCell ref="D12:D15"/>
    <mergeCell ref="H12:H13"/>
    <mergeCell ref="H14:H15"/>
    <mergeCell ref="B16:B18"/>
    <mergeCell ref="C16:C18"/>
    <mergeCell ref="D16:D17"/>
  </mergeCells>
  <pageMargins left="0.7" right="0.7" top="0.75" bottom="0.75" header="0.3" footer="0.3"/>
  <pageSetup paperSize="9" scale="46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Корпус 1</vt:lpstr>
      <vt:lpstr>Корпус 2</vt:lpstr>
      <vt:lpstr>Корпус 3</vt:lpstr>
      <vt:lpstr>Корпус 4</vt:lpstr>
      <vt:lpstr>'Корпус 1'!Область_печати</vt:lpstr>
      <vt:lpstr>'Корпус 2'!Область_печати</vt:lpstr>
      <vt:lpstr>'Корпус 3'!Область_печати</vt:lpstr>
      <vt:lpstr>'Корпус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Татьяна Петровна</dc:creator>
  <cp:lastModifiedBy>Подкаменная Жанна Олеговна</cp:lastModifiedBy>
  <cp:lastPrinted>2024-05-22T07:20:27Z</cp:lastPrinted>
  <dcterms:created xsi:type="dcterms:W3CDTF">2022-05-25T08:54:01Z</dcterms:created>
  <dcterms:modified xsi:type="dcterms:W3CDTF">2024-06-17T07:07:10Z</dcterms:modified>
</cp:coreProperties>
</file>